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== Excel - priklady\---  == SEDUO ==--\=12\"/>
    </mc:Choice>
  </mc:AlternateContent>
  <bookViews>
    <workbookView xWindow="0" yWindow="0" windowWidth="19140" windowHeight="7500"/>
  </bookViews>
  <sheets>
    <sheet name="Úvod" sheetId="12" r:id="rId1"/>
    <sheet name="Data - ukázka" sheetId="14" r:id="rId2"/>
    <sheet name="Data POSUN" sheetId="5" r:id="rId3"/>
    <sheet name="Data Ošetření dat" sheetId="16" r:id="rId4"/>
    <sheet name="Data systém Ošetření dat (2)" sheetId="17" r:id="rId5"/>
    <sheet name="Data systém - hodnoty" sheetId="18" r:id="rId6"/>
    <sheet name="Data - do csv" sheetId="19" r:id="rId7"/>
    <sheet name="Tip- chyby" sheetId="20" r:id="rId8"/>
  </sheets>
  <calcPr calcId="171027"/>
  <pivotCaches>
    <pivotCache cacheId="6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7" l="1"/>
  <c r="P12" i="17"/>
  <c r="P13" i="17"/>
  <c r="P14" i="17"/>
  <c r="P15" i="17"/>
  <c r="P16" i="17"/>
  <c r="P10" i="17"/>
  <c r="O11" i="17"/>
  <c r="O12" i="17"/>
  <c r="O13" i="17"/>
  <c r="O14" i="17"/>
  <c r="O15" i="17"/>
  <c r="O16" i="17"/>
  <c r="O10" i="17"/>
  <c r="N11" i="17"/>
  <c r="N12" i="17"/>
  <c r="N13" i="17"/>
  <c r="N14" i="17"/>
  <c r="N15" i="17"/>
  <c r="N16" i="17"/>
  <c r="N10" i="17"/>
  <c r="C29" i="17"/>
  <c r="A23" i="17"/>
  <c r="A30" i="17" s="1"/>
  <c r="A37" i="17" s="1"/>
  <c r="A22" i="17"/>
  <c r="A29" i="17" s="1"/>
  <c r="A36" i="17" s="1"/>
  <c r="A21" i="17"/>
  <c r="A28" i="17" s="1"/>
  <c r="A35" i="17" s="1"/>
  <c r="A17" i="17"/>
  <c r="A24" i="17" s="1"/>
  <c r="A31" i="17" s="1"/>
  <c r="A38" i="17" s="1"/>
  <c r="A16" i="17"/>
  <c r="A15" i="17"/>
  <c r="A14" i="17"/>
  <c r="A13" i="17"/>
  <c r="A20" i="17" s="1"/>
  <c r="A27" i="17" s="1"/>
  <c r="A34" i="17" s="1"/>
  <c r="H12" i="17"/>
  <c r="A12" i="17"/>
  <c r="A19" i="17" s="1"/>
  <c r="A26" i="17" s="1"/>
  <c r="A33" i="17" s="1"/>
  <c r="L11" i="17"/>
  <c r="J11" i="17"/>
  <c r="H11" i="17"/>
  <c r="M11" i="17" s="1"/>
  <c r="A11" i="17"/>
  <c r="A18" i="17" s="1"/>
  <c r="A25" i="17" s="1"/>
  <c r="A32" i="17" s="1"/>
  <c r="M10" i="17"/>
  <c r="L10" i="17"/>
  <c r="K10" i="17"/>
  <c r="J10" i="17"/>
  <c r="C29" i="16"/>
  <c r="A28" i="16"/>
  <c r="A35" i="16" s="1"/>
  <c r="A24" i="16"/>
  <c r="A31" i="16" s="1"/>
  <c r="A38" i="16" s="1"/>
  <c r="A21" i="16"/>
  <c r="A20" i="16"/>
  <c r="A27" i="16" s="1"/>
  <c r="A34" i="16" s="1"/>
  <c r="A17" i="16"/>
  <c r="A16" i="16"/>
  <c r="A23" i="16" s="1"/>
  <c r="A30" i="16" s="1"/>
  <c r="A37" i="16" s="1"/>
  <c r="A15" i="16"/>
  <c r="A22" i="16" s="1"/>
  <c r="A29" i="16" s="1"/>
  <c r="A36" i="16" s="1"/>
  <c r="A14" i="16"/>
  <c r="A13" i="16"/>
  <c r="A12" i="16"/>
  <c r="A19" i="16" s="1"/>
  <c r="A26" i="16" s="1"/>
  <c r="A33" i="16" s="1"/>
  <c r="H11" i="16"/>
  <c r="P11" i="16" s="1"/>
  <c r="P22" i="16" s="1"/>
  <c r="A11" i="16"/>
  <c r="A18" i="16" s="1"/>
  <c r="A25" i="16" s="1"/>
  <c r="A32" i="16" s="1"/>
  <c r="P10" i="16"/>
  <c r="P21" i="16" s="1"/>
  <c r="O10" i="16"/>
  <c r="O21" i="16" s="1"/>
  <c r="N10" i="16"/>
  <c r="N21" i="16" s="1"/>
  <c r="M10" i="16"/>
  <c r="M21" i="16" s="1"/>
  <c r="L10" i="16"/>
  <c r="L21" i="16" s="1"/>
  <c r="K10" i="16"/>
  <c r="K21" i="16" s="1"/>
  <c r="J10" i="16"/>
  <c r="J21" i="16" s="1"/>
  <c r="C29" i="5"/>
  <c r="A12" i="14"/>
  <c r="A13" i="14"/>
  <c r="A14" i="14"/>
  <c r="A15" i="14"/>
  <c r="A22" i="14" s="1"/>
  <c r="A29" i="14" s="1"/>
  <c r="A36" i="14" s="1"/>
  <c r="A43" i="14" s="1"/>
  <c r="A16" i="14"/>
  <c r="A17" i="14"/>
  <c r="A18" i="14"/>
  <c r="A19" i="14"/>
  <c r="A26" i="14" s="1"/>
  <c r="A33" i="14" s="1"/>
  <c r="A40" i="14" s="1"/>
  <c r="A20" i="14"/>
  <c r="A21" i="14"/>
  <c r="A23" i="14"/>
  <c r="A30" i="14" s="1"/>
  <c r="A37" i="14" s="1"/>
  <c r="A44" i="14" s="1"/>
  <c r="A24" i="14"/>
  <c r="A25" i="14"/>
  <c r="A27" i="14"/>
  <c r="A34" i="14" s="1"/>
  <c r="A41" i="14" s="1"/>
  <c r="A28" i="14"/>
  <c r="A31" i="14"/>
  <c r="A38" i="14" s="1"/>
  <c r="A45" i="14" s="1"/>
  <c r="A32" i="14"/>
  <c r="A35" i="14"/>
  <c r="A42" i="14" s="1"/>
  <c r="A39" i="14"/>
  <c r="A11" i="14"/>
  <c r="C29" i="14"/>
  <c r="M12" i="17" l="1"/>
  <c r="K11" i="17"/>
  <c r="J12" i="17"/>
  <c r="H13" i="17"/>
  <c r="K12" i="17"/>
  <c r="L12" i="17"/>
  <c r="H12" i="16"/>
  <c r="K11" i="16"/>
  <c r="K22" i="16" s="1"/>
  <c r="O11" i="16"/>
  <c r="O22" i="16" s="1"/>
  <c r="M11" i="16"/>
  <c r="M22" i="16" s="1"/>
  <c r="J11" i="16"/>
  <c r="J22" i="16" s="1"/>
  <c r="N11" i="16"/>
  <c r="N22" i="16" s="1"/>
  <c r="L11" i="16"/>
  <c r="L22" i="16" s="1"/>
  <c r="O10" i="5"/>
  <c r="P10" i="5"/>
  <c r="K13" i="17" l="1"/>
  <c r="H14" i="17"/>
  <c r="J13" i="17"/>
  <c r="L13" i="17"/>
  <c r="M13" i="17"/>
  <c r="O12" i="16"/>
  <c r="O23" i="16" s="1"/>
  <c r="K12" i="16"/>
  <c r="K23" i="16" s="1"/>
  <c r="L12" i="16"/>
  <c r="L23" i="16" s="1"/>
  <c r="H13" i="16"/>
  <c r="N12" i="16"/>
  <c r="N23" i="16" s="1"/>
  <c r="J12" i="16"/>
  <c r="J23" i="16" s="1"/>
  <c r="M12" i="16"/>
  <c r="M23" i="16" s="1"/>
  <c r="P12" i="16"/>
  <c r="P23" i="16" s="1"/>
  <c r="H15" i="17" l="1"/>
  <c r="J14" i="17"/>
  <c r="M14" i="17"/>
  <c r="L14" i="17"/>
  <c r="K14" i="17"/>
  <c r="H14" i="16"/>
  <c r="N13" i="16"/>
  <c r="N24" i="16" s="1"/>
  <c r="J13" i="16"/>
  <c r="J24" i="16" s="1"/>
  <c r="P13" i="16"/>
  <c r="P24" i="16" s="1"/>
  <c r="K13" i="16"/>
  <c r="K24" i="16" s="1"/>
  <c r="M13" i="16"/>
  <c r="M24" i="16" s="1"/>
  <c r="L13" i="16"/>
  <c r="L24" i="16" s="1"/>
  <c r="O13" i="16"/>
  <c r="O24" i="16" s="1"/>
  <c r="H11" i="5"/>
  <c r="K11" i="5"/>
  <c r="N11" i="5"/>
  <c r="K10" i="5"/>
  <c r="L10" i="5"/>
  <c r="M10" i="5"/>
  <c r="N10" i="5"/>
  <c r="J10" i="5"/>
  <c r="A17" i="5"/>
  <c r="A24" i="5" s="1"/>
  <c r="A31" i="5" s="1"/>
  <c r="A38" i="5" s="1"/>
  <c r="A16" i="5"/>
  <c r="A23" i="5" s="1"/>
  <c r="A30" i="5" s="1"/>
  <c r="A37" i="5" s="1"/>
  <c r="A15" i="5"/>
  <c r="A22" i="5" s="1"/>
  <c r="A29" i="5" s="1"/>
  <c r="A36" i="5" s="1"/>
  <c r="A14" i="5"/>
  <c r="A21" i="5" s="1"/>
  <c r="A28" i="5" s="1"/>
  <c r="A35" i="5" s="1"/>
  <c r="A13" i="5"/>
  <c r="A20" i="5" s="1"/>
  <c r="A27" i="5" s="1"/>
  <c r="A34" i="5" s="1"/>
  <c r="A12" i="5"/>
  <c r="A19" i="5" s="1"/>
  <c r="A26" i="5" s="1"/>
  <c r="A33" i="5" s="1"/>
  <c r="A11" i="5"/>
  <c r="A18" i="5" s="1"/>
  <c r="A25" i="5" s="1"/>
  <c r="A32" i="5" s="1"/>
  <c r="M15" i="17" l="1"/>
  <c r="H16" i="17"/>
  <c r="J15" i="17"/>
  <c r="L15" i="17"/>
  <c r="K15" i="17"/>
  <c r="M14" i="16"/>
  <c r="M25" i="16" s="1"/>
  <c r="O14" i="16"/>
  <c r="O25" i="16" s="1"/>
  <c r="H15" i="16"/>
  <c r="J14" i="16"/>
  <c r="J25" i="16" s="1"/>
  <c r="P14" i="16"/>
  <c r="P25" i="16" s="1"/>
  <c r="L14" i="16"/>
  <c r="L25" i="16" s="1"/>
  <c r="K14" i="16"/>
  <c r="K25" i="16" s="1"/>
  <c r="N14" i="16"/>
  <c r="N25" i="16" s="1"/>
  <c r="H12" i="5"/>
  <c r="O11" i="5"/>
  <c r="P11" i="5"/>
  <c r="M11" i="5"/>
  <c r="L11" i="5"/>
  <c r="K12" i="5"/>
  <c r="N12" i="5"/>
  <c r="L12" i="5"/>
  <c r="J12" i="5"/>
  <c r="M12" i="5"/>
  <c r="J11" i="5"/>
  <c r="L16" i="17" l="1"/>
  <c r="M16" i="17"/>
  <c r="K16" i="17"/>
  <c r="J16" i="17"/>
  <c r="P15" i="16"/>
  <c r="P26" i="16" s="1"/>
  <c r="L15" i="16"/>
  <c r="L26" i="16" s="1"/>
  <c r="N15" i="16"/>
  <c r="N26" i="16" s="1"/>
  <c r="O15" i="16"/>
  <c r="O26" i="16" s="1"/>
  <c r="K15" i="16"/>
  <c r="K26" i="16" s="1"/>
  <c r="H16" i="16"/>
  <c r="J15" i="16"/>
  <c r="J26" i="16" s="1"/>
  <c r="M15" i="16"/>
  <c r="M26" i="16" s="1"/>
  <c r="H13" i="5"/>
  <c r="P12" i="5"/>
  <c r="O12" i="5"/>
  <c r="O16" i="16" l="1"/>
  <c r="O27" i="16" s="1"/>
  <c r="K16" i="16"/>
  <c r="K27" i="16" s="1"/>
  <c r="M16" i="16"/>
  <c r="M27" i="16" s="1"/>
  <c r="L16" i="16"/>
  <c r="L27" i="16" s="1"/>
  <c r="N16" i="16"/>
  <c r="N27" i="16" s="1"/>
  <c r="J16" i="16"/>
  <c r="J27" i="16" s="1"/>
  <c r="P16" i="16"/>
  <c r="P27" i="16" s="1"/>
  <c r="O13" i="5"/>
  <c r="P13" i="5"/>
  <c r="K13" i="5"/>
  <c r="N13" i="5"/>
  <c r="L13" i="5"/>
  <c r="M13" i="5"/>
  <c r="H14" i="5"/>
  <c r="J13" i="5"/>
  <c r="P14" i="5" l="1"/>
  <c r="O14" i="5"/>
  <c r="J14" i="5"/>
  <c r="L14" i="5"/>
  <c r="N14" i="5"/>
  <c r="M14" i="5"/>
  <c r="K14" i="5"/>
  <c r="H15" i="5"/>
  <c r="O15" i="5" l="1"/>
  <c r="P15" i="5"/>
  <c r="M15" i="5"/>
  <c r="K15" i="5"/>
  <c r="L15" i="5"/>
  <c r="H16" i="5"/>
  <c r="J15" i="5"/>
  <c r="N15" i="5"/>
  <c r="P16" i="5" l="1"/>
  <c r="O16" i="5"/>
  <c r="K16" i="5"/>
  <c r="N16" i="5"/>
  <c r="J16" i="5"/>
  <c r="L16" i="5"/>
  <c r="M16" i="5"/>
</calcChain>
</file>

<file path=xl/comments1.xml><?xml version="1.0" encoding="utf-8"?>
<comments xmlns="http://schemas.openxmlformats.org/spreadsheetml/2006/main">
  <authors>
    <author>PAvel LAsak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38"/>
          </rPr>
          <t>PAvel LAsak:</t>
        </r>
        <r>
          <rPr>
            <sz val="9"/>
            <color indexed="81"/>
            <rFont val="Tahoma"/>
            <family val="2"/>
            <charset val="238"/>
          </rPr>
          <t xml:space="preserve">
potřebujete kontrolovat, že je text a je vyplněn. Pokud není text "Chyba"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38"/>
          </rPr>
          <t>PAvel LAsak:</t>
        </r>
        <r>
          <rPr>
            <sz val="9"/>
            <color indexed="81"/>
            <rFont val="Tahoma"/>
            <family val="2"/>
            <charset val="238"/>
          </rPr>
          <t xml:space="preserve">
Potřebujete kontrolovat zda je číslo. Pokud není "Bez částky"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PAvel LAsak:</t>
        </r>
        <r>
          <rPr>
            <sz val="9"/>
            <color indexed="81"/>
            <rFont val="Tahoma"/>
            <family val="2"/>
            <charset val="238"/>
          </rPr>
          <t xml:space="preserve">
kontrola na chybovou hodnotu. Pokud chyby prázdná buňka.</t>
        </r>
      </text>
    </comment>
  </commentList>
</comments>
</file>

<file path=xl/sharedStrings.xml><?xml version="1.0" encoding="utf-8"?>
<sst xmlns="http://schemas.openxmlformats.org/spreadsheetml/2006/main" count="469" uniqueCount="74">
  <si>
    <t xml:space="preserve">Jméno </t>
  </si>
  <si>
    <t>Petra</t>
  </si>
  <si>
    <t>Pořadí</t>
  </si>
  <si>
    <t>Jméno</t>
  </si>
  <si>
    <t>Příjmení</t>
  </si>
  <si>
    <t>Ulice</t>
  </si>
  <si>
    <t>Město</t>
  </si>
  <si>
    <t>PSČ</t>
  </si>
  <si>
    <t>Nádražní 27</t>
  </si>
  <si>
    <t>Praha 5</t>
  </si>
  <si>
    <t>Václav</t>
  </si>
  <si>
    <t>Kostka</t>
  </si>
  <si>
    <t>Praha - Krč</t>
  </si>
  <si>
    <t>Adresa</t>
  </si>
  <si>
    <t>Martina</t>
  </si>
  <si>
    <t>Brno</t>
  </si>
  <si>
    <t>Nenalezená</t>
  </si>
  <si>
    <t>Rakosničkova</t>
  </si>
  <si>
    <t>Krychle</t>
  </si>
  <si>
    <t>Pepa</t>
  </si>
  <si>
    <t>Válec</t>
  </si>
  <si>
    <t>Pomoc</t>
  </si>
  <si>
    <t>Sloupec</t>
  </si>
  <si>
    <t>Přičíst řádek</t>
  </si>
  <si>
    <t>Pavel Lasák</t>
  </si>
  <si>
    <t>http://bit.ly/ExcelSeduo</t>
  </si>
  <si>
    <t>http://bit.ly/pivotkySeduo</t>
  </si>
  <si>
    <t>Chyba</t>
  </si>
  <si>
    <t/>
  </si>
  <si>
    <t>Typ</t>
  </si>
  <si>
    <t>Smlouva</t>
  </si>
  <si>
    <t>Zisk</t>
  </si>
  <si>
    <t>Zastoupení</t>
  </si>
  <si>
    <t>Konzultace</t>
  </si>
  <si>
    <t>typ</t>
  </si>
  <si>
    <t>smlouva</t>
  </si>
  <si>
    <t xml:space="preserve">Jak na Excel </t>
  </si>
  <si>
    <t>Cvičení, která vás prověří</t>
  </si>
  <si>
    <t>V čem se tímhle cvičením zlepšíte?</t>
  </si>
  <si>
    <t>Lektor, expert na Microsoft Excel, držitel prestižního ocenění Microsoftu MVP v České republice</t>
  </si>
  <si>
    <t>Další on line kurzy na SEDUO:</t>
  </si>
  <si>
    <t>Excel základní</t>
  </si>
  <si>
    <t>Maxikurz (7 hodin)</t>
  </si>
  <si>
    <t>http://bit.ly/MaxiKurzExcel</t>
  </si>
  <si>
    <t>Kontingenční tabulky</t>
  </si>
  <si>
    <t xml:space="preserve">a mnoho dalších kurzů …       </t>
  </si>
  <si>
    <t>Další informace ke cvičení:</t>
  </si>
  <si>
    <t>http://www.seduo.cz</t>
  </si>
  <si>
    <t>Copyright, SEDUO 2017</t>
  </si>
  <si>
    <t>Ošetření chybových dat funkce IFERROR</t>
  </si>
  <si>
    <t>Využít funkcí POSUN nad nesourodýmy daty ve více sloupcích</t>
  </si>
  <si>
    <t>Příprava dat pro export do csv</t>
  </si>
  <si>
    <t>http://office.lasakovi.com/excel/funkce-vyhledavaci/posun-offset-funkce-excel/</t>
  </si>
  <si>
    <t>http://office.lasakovi.com/excel/funkce-logicke/iferror-funkce-excel/</t>
  </si>
  <si>
    <t>12: Nesourodá data v tabulce - zpracovat do inteligentní tabulky</t>
  </si>
  <si>
    <t>Ostrava</t>
  </si>
  <si>
    <t>Hlavní 8</t>
  </si>
  <si>
    <t>Husitská 5</t>
  </si>
  <si>
    <t>Husitská 8</t>
  </si>
  <si>
    <t>tisicovka</t>
  </si>
  <si>
    <t>Brněnská</t>
  </si>
  <si>
    <t>Opava</t>
  </si>
  <si>
    <t>PPC</t>
  </si>
  <si>
    <t>SEO</t>
  </si>
  <si>
    <t>Makretingové data</t>
  </si>
  <si>
    <t>první tři řádky prázdné</t>
  </si>
  <si>
    <t>Velký</t>
  </si>
  <si>
    <t>Bez částky</t>
  </si>
  <si>
    <t>Příprava pro tisk</t>
  </si>
  <si>
    <t>i skrytý sloupec se exportuje do csv</t>
  </si>
  <si>
    <t>Popisky řádků</t>
  </si>
  <si>
    <t>Celkový součet</t>
  </si>
  <si>
    <t>Počet z smlouva</t>
  </si>
  <si>
    <t>Počet z 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</si>
</sst>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4"/>
      <color rgb="FF003300"/>
      <name val="Arial CE"/>
      <charset val="238"/>
    </font>
    <font>
      <b/>
      <sz val="26"/>
      <color theme="0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  <font>
      <b/>
      <sz val="48"/>
      <color theme="4" tint="-0.499984740745262"/>
      <name val="Arial CE"/>
      <charset val="238"/>
    </font>
    <font>
      <b/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0"/>
      <name val="Courier New"/>
      <family val="3"/>
      <charset val="238"/>
    </font>
    <font>
      <b/>
      <sz val="14"/>
      <color theme="0"/>
      <name val="Arial CE"/>
      <charset val="238"/>
    </font>
    <font>
      <b/>
      <sz val="18"/>
      <color theme="0"/>
      <name val="Arial CE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Arial CE"/>
      <charset val="238"/>
    </font>
    <font>
      <b/>
      <sz val="12"/>
      <color theme="0"/>
      <name val="Calibri"/>
      <family val="2"/>
      <charset val="238"/>
      <scheme val="minor"/>
    </font>
    <font>
      <u/>
      <sz val="12"/>
      <color theme="0"/>
      <name val="Calibri"/>
      <family val="2"/>
      <charset val="238"/>
      <scheme val="minor"/>
    </font>
    <font>
      <sz val="12"/>
      <color rgb="FF003300"/>
      <name val="Calibri"/>
      <family val="2"/>
      <charset val="238"/>
      <scheme val="minor"/>
    </font>
    <font>
      <sz val="12"/>
      <color rgb="FF003300"/>
      <name val="Arial CE"/>
      <charset val="238"/>
    </font>
    <font>
      <b/>
      <sz val="14"/>
      <color rgb="FFFF9900"/>
      <name val="Calibri"/>
      <family val="2"/>
      <charset val="238"/>
      <scheme val="minor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0195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theme="6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1" fillId="2" borderId="2" xfId="0" applyFont="1" applyFill="1" applyBorder="1"/>
    <xf numFmtId="0" fontId="0" fillId="4" borderId="0" xfId="0" applyFill="1"/>
    <xf numFmtId="0" fontId="3" fillId="0" borderId="0" xfId="1"/>
    <xf numFmtId="0" fontId="0" fillId="0" borderId="3" xfId="0" applyBorder="1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/>
    </xf>
    <xf numFmtId="14" fontId="12" fillId="6" borderId="0" xfId="0" applyNumberFormat="1" applyFont="1" applyFill="1" applyBorder="1" applyAlignment="1">
      <alignment horizontal="center" vertical="center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13" fillId="5" borderId="0" xfId="0" applyFont="1" applyFill="1" applyBorder="1"/>
    <xf numFmtId="0" fontId="0" fillId="5" borderId="0" xfId="0" applyFill="1" applyBorder="1"/>
    <xf numFmtId="0" fontId="2" fillId="5" borderId="0" xfId="0" applyFont="1" applyFill="1" applyBorder="1"/>
    <xf numFmtId="0" fontId="0" fillId="5" borderId="8" xfId="0" applyFill="1" applyBorder="1"/>
    <xf numFmtId="0" fontId="14" fillId="0" borderId="0" xfId="0" applyFont="1"/>
    <xf numFmtId="0" fontId="14" fillId="5" borderId="7" xfId="0" applyFont="1" applyFill="1" applyBorder="1"/>
    <xf numFmtId="0" fontId="14" fillId="5" borderId="0" xfId="0" applyFont="1" applyFill="1" applyBorder="1"/>
    <xf numFmtId="0" fontId="15" fillId="5" borderId="0" xfId="0" applyFont="1" applyFill="1" applyBorder="1"/>
    <xf numFmtId="0" fontId="14" fillId="5" borderId="8" xfId="0" applyFont="1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4" fillId="7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0" fillId="0" borderId="0" xfId="0" quotePrefix="1"/>
    <xf numFmtId="0" fontId="8" fillId="7" borderId="7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top" wrapText="1"/>
    </xf>
    <xf numFmtId="0" fontId="5" fillId="7" borderId="0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19" fillId="8" borderId="12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left"/>
    </xf>
    <xf numFmtId="0" fontId="19" fillId="8" borderId="13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3" fillId="8" borderId="15" xfId="0" applyFont="1" applyFill="1" applyBorder="1" applyAlignment="1">
      <alignment horizontal="left" vertical="center"/>
    </xf>
    <xf numFmtId="0" fontId="24" fillId="8" borderId="0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left" vertical="center"/>
    </xf>
    <xf numFmtId="0" fontId="25" fillId="8" borderId="0" xfId="1" applyFont="1" applyFill="1" applyBorder="1" applyAlignment="1">
      <alignment vertical="center"/>
    </xf>
    <xf numFmtId="0" fontId="26" fillId="8" borderId="0" xfId="1" applyFont="1" applyFill="1" applyBorder="1" applyAlignment="1">
      <alignment horizontal="center" vertical="center" wrapText="1"/>
    </xf>
    <xf numFmtId="0" fontId="27" fillId="8" borderId="0" xfId="1" applyFont="1" applyFill="1" applyBorder="1" applyAlignment="1">
      <alignment horizontal="center" vertical="center"/>
    </xf>
    <xf numFmtId="0" fontId="27" fillId="8" borderId="16" xfId="1" applyFont="1" applyFill="1" applyBorder="1" applyAlignment="1">
      <alignment horizontal="center" vertical="center"/>
    </xf>
    <xf numFmtId="0" fontId="26" fillId="8" borderId="0" xfId="1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left" vertical="center"/>
    </xf>
    <xf numFmtId="0" fontId="6" fillId="8" borderId="18" xfId="0" applyFont="1" applyFill="1" applyBorder="1" applyAlignment="1">
      <alignment horizontal="left" vertical="center"/>
    </xf>
    <xf numFmtId="0" fontId="3" fillId="8" borderId="18" xfId="1" applyFill="1" applyBorder="1" applyAlignment="1">
      <alignment vertical="center"/>
    </xf>
    <xf numFmtId="0" fontId="7" fillId="8" borderId="18" xfId="1" applyFont="1" applyFill="1" applyBorder="1" applyAlignment="1">
      <alignment horizontal="center" vertical="center"/>
    </xf>
    <xf numFmtId="0" fontId="7" fillId="8" borderId="19" xfId="1" applyFont="1" applyFill="1" applyBorder="1" applyAlignment="1">
      <alignment horizontal="center" vertical="center"/>
    </xf>
    <xf numFmtId="0" fontId="29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29" fillId="3" borderId="7" xfId="0" applyFont="1" applyFill="1" applyBorder="1"/>
    <xf numFmtId="0" fontId="30" fillId="3" borderId="0" xfId="0" applyFont="1" applyFill="1" applyBorder="1"/>
    <xf numFmtId="0" fontId="0" fillId="3" borderId="0" xfId="0" applyFill="1" applyBorder="1"/>
    <xf numFmtId="0" fontId="0" fillId="3" borderId="8" xfId="0" applyFill="1" applyBorder="1"/>
    <xf numFmtId="0" fontId="0" fillId="0" borderId="0" xfId="0" applyAlignment="1">
      <alignment vertical="center"/>
    </xf>
    <xf numFmtId="0" fontId="29" fillId="3" borderId="7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1" fillId="3" borderId="0" xfId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3" borderId="7" xfId="1" applyFill="1" applyBorder="1" applyAlignment="1">
      <alignment vertical="center"/>
    </xf>
    <xf numFmtId="0" fontId="3" fillId="3" borderId="9" xfId="1" applyFill="1" applyBorder="1"/>
    <xf numFmtId="0" fontId="0" fillId="3" borderId="10" xfId="0" applyFill="1" applyBorder="1"/>
    <xf numFmtId="0" fontId="3" fillId="3" borderId="10" xfId="1" applyFill="1" applyBorder="1"/>
    <xf numFmtId="0" fontId="0" fillId="3" borderId="11" xfId="0" applyFill="1" applyBorder="1"/>
    <xf numFmtId="0" fontId="0" fillId="9" borderId="0" xfId="0" applyFill="1"/>
    <xf numFmtId="0" fontId="0" fillId="10" borderId="0" xfId="0" applyFill="1"/>
    <xf numFmtId="0" fontId="0" fillId="0" borderId="0" xfId="0" applyFill="1"/>
    <xf numFmtId="0" fontId="32" fillId="9" borderId="0" xfId="0" applyFont="1" applyFill="1"/>
    <xf numFmtId="0" fontId="1" fillId="11" borderId="2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4" borderId="0" xfId="0" applyFill="1" applyAlignment="1">
      <alignment horizontal="left"/>
    </xf>
    <xf numFmtId="0" fontId="0" fillId="4" borderId="0" xfId="0" applyNumberFormat="1" applyFill="1"/>
    <xf numFmtId="0" fontId="21" fillId="8" borderId="0" xfId="0" applyFont="1" applyFill="1" applyBorder="1" applyAlignment="1">
      <alignment horizontal="left"/>
    </xf>
    <xf numFmtId="0" fontId="28" fillId="8" borderId="0" xfId="1" applyFont="1" applyFill="1" applyBorder="1" applyAlignment="1">
      <alignment horizontal="right" vertical="center"/>
    </xf>
    <xf numFmtId="0" fontId="28" fillId="8" borderId="16" xfId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top" wrapText="1"/>
    </xf>
    <xf numFmtId="0" fontId="18" fillId="7" borderId="0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3"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12</xdr:row>
      <xdr:rowOff>76200</xdr:rowOff>
    </xdr:from>
    <xdr:to>
      <xdr:col>7</xdr:col>
      <xdr:colOff>352425</xdr:colOff>
      <xdr:row>15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09683D-9667-404B-8793-E2CDE33E6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524250"/>
          <a:ext cx="1961905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20</xdr:row>
      <xdr:rowOff>114301</xdr:rowOff>
    </xdr:from>
    <xdr:to>
      <xdr:col>7</xdr:col>
      <xdr:colOff>349491</xdr:colOff>
      <xdr:row>23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437695B-67A8-4146-8F7F-070959183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5562601"/>
          <a:ext cx="1911457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298209</xdr:colOff>
      <xdr:row>12</xdr:row>
      <xdr:rowOff>123825</xdr:rowOff>
    </xdr:from>
    <xdr:to>
      <xdr:col>9</xdr:col>
      <xdr:colOff>365505</xdr:colOff>
      <xdr:row>15</xdr:row>
      <xdr:rowOff>141910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A805ED-E62E-4EA2-8724-76B462DAB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9284" y="3571875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</xdr:colOff>
      <xdr:row>20</xdr:row>
      <xdr:rowOff>161926</xdr:rowOff>
    </xdr:from>
    <xdr:to>
      <xdr:col>9</xdr:col>
      <xdr:colOff>312123</xdr:colOff>
      <xdr:row>23</xdr:row>
      <xdr:rowOff>179244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F501F522-3994-4E3A-BE33-C2DD37ED0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6350" y="5610226"/>
          <a:ext cx="1912323" cy="70311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986.890777314817" createdVersion="6" refreshedVersion="6" minRefreshableVersion="3" recordCount="6">
  <cacheSource type="worksheet">
    <worksheetSource ref="A7:H13" sheet="Tip- chyby"/>
  </cacheSource>
  <cacheFields count="8">
    <cacheField name="Pořadí" numFmtId="0">
      <sharedItems containsSemiMixedTypes="0" containsString="0" containsNumber="1" containsInteger="1" minValue="1" maxValue="6"/>
    </cacheField>
    <cacheField name="Jméno" numFmtId="0">
      <sharedItems/>
    </cacheField>
    <cacheField name="Příjmení" numFmtId="0">
      <sharedItems/>
    </cacheField>
    <cacheField name="Ulice" numFmtId="0">
      <sharedItems/>
    </cacheField>
    <cacheField name="Město" numFmtId="0">
      <sharedItems/>
    </cacheField>
    <cacheField name="PSČ" numFmtId="0">
      <sharedItems containsMixedTypes="1" containsNumber="1" containsInteger="1" minValue="12345" maxValue="15000"/>
    </cacheField>
    <cacheField name="typ" numFmtId="0">
      <sharedItems count="5">
        <s v="Smlouva"/>
        <s v="Zastoupení"/>
        <s v="Konzultace"/>
        <s v="PPC"/>
        <s v="Chyba"/>
      </sharedItems>
    </cacheField>
    <cacheField name="smlouva" numFmtId="0">
      <sharedItems containsMixedTypes="1" containsNumber="1" containsInteger="1" minValue="5777" maxValue="50000" count="4">
        <n v="50000"/>
        <n v="20000"/>
        <s v="Bez částky"/>
        <n v="577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n v="1"/>
    <s v="Petra"/>
    <s v="Rakosničkova"/>
    <s v="Nádražní 27"/>
    <s v="Praha 5"/>
    <n v="15000"/>
    <x v="0"/>
    <x v="0"/>
  </r>
  <r>
    <n v="2"/>
    <s v="Václav"/>
    <s v="Kostka"/>
    <s v="Nenalezená"/>
    <s v="Praha - Krč"/>
    <n v="14000"/>
    <x v="1"/>
    <x v="1"/>
  </r>
  <r>
    <n v="3"/>
    <s v="Martina"/>
    <s v="Krychle"/>
    <s v="Husitská 5"/>
    <s v="Brno"/>
    <n v="13000"/>
    <x v="2"/>
    <x v="0"/>
  </r>
  <r>
    <n v="4"/>
    <s v="Pepa"/>
    <s v="Velký"/>
    <s v="Hlavní 8"/>
    <s v="Ostrava"/>
    <s v=""/>
    <x v="2"/>
    <x v="2"/>
  </r>
  <r>
    <n v="5"/>
    <s v="Martina"/>
    <s v="Krychle"/>
    <s v="Husitská 8"/>
    <s v="Brno"/>
    <n v="13000"/>
    <x v="3"/>
    <x v="3"/>
  </r>
  <r>
    <n v="6"/>
    <s v="Pepa"/>
    <s v="Válec"/>
    <s v="Brněnská"/>
    <s v="Opava"/>
    <n v="12345"/>
    <x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2" cacheId="6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D19:E25" firstHeaderRow="1" firstDataRow="1" firstDataCol="1"/>
  <pivotFields count="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dataField="1" subtotalTop="0" showAll="0">
      <items count="6">
        <item x="4"/>
        <item x="2"/>
        <item x="3"/>
        <item x="0"/>
        <item x="1"/>
        <item t="default"/>
      </items>
    </pivotField>
    <pivotField subtotalTop="0" showAll="0">
      <items count="5">
        <item x="3"/>
        <item x="1"/>
        <item x="0"/>
        <item x="2"/>
        <item t="default"/>
      </items>
    </pivotField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Počet z typ" fld="6" subtotal="count" baseField="0" baseItem="0"/>
  </dataFields>
  <formats count="1">
    <format dxfId="0">
      <pivotArea dataOnly="0" fieldPosition="0">
        <references count="1">
          <reference field="6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Kontingenční tabulka11" cacheId="6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9:B24" firstHeaderRow="1" firstDataRow="1" firstDataCol="1"/>
  <pivotFields count="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dataField="1" subtotalTop="0" showAll="0">
      <items count="5">
        <item x="3"/>
        <item x="1"/>
        <item x="0"/>
        <item x="2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Počet z smlouva" fld="7" subtotal="count" baseField="0" baseItem="0"/>
  </dataFields>
  <formats count="2">
    <format dxfId="2">
      <pivotArea collapsedLevelsAreSubtotals="1" fieldPosition="0">
        <references count="1">
          <reference field="7" count="1">
            <x v="3"/>
          </reference>
        </references>
      </pivotArea>
    </format>
    <format dxfId="1">
      <pivotArea dataOnly="0" labelOnly="1" fieldPosition="0">
        <references count="1">
          <reference field="7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pivotkySeduo" TargetMode="External"/><Relationship Id="rId2" Type="http://schemas.openxmlformats.org/officeDocument/2006/relationships/hyperlink" Target="http://www.seduo.cz/" TargetMode="External"/><Relationship Id="rId1" Type="http://schemas.openxmlformats.org/officeDocument/2006/relationships/hyperlink" Target="http://bit.ly/ExcelSeduo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bit.ly/MaxiKurzExc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9"/>
  <sheetViews>
    <sheetView showGridLines="0" tabSelected="1" topLeftCell="A10" workbookViewId="0">
      <selection activeCell="E36" sqref="E36:E37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92" t="s">
        <v>36</v>
      </c>
      <c r="D2" s="92"/>
      <c r="E2" s="92"/>
      <c r="F2" s="92"/>
      <c r="G2" s="92"/>
      <c r="H2" s="92"/>
      <c r="I2" s="92"/>
      <c r="J2" s="92"/>
      <c r="K2" s="6"/>
      <c r="L2" s="7"/>
    </row>
    <row r="3" spans="3:16" ht="31.5" customHeight="1" x14ac:dyDescent="0.25">
      <c r="C3" s="93" t="s">
        <v>37</v>
      </c>
      <c r="D3" s="93"/>
      <c r="E3" s="93"/>
      <c r="F3" s="93"/>
      <c r="G3" s="93"/>
      <c r="H3" s="93"/>
      <c r="I3" s="93"/>
      <c r="J3" s="93"/>
    </row>
    <row r="4" spans="3:16" ht="28.5" customHeight="1" x14ac:dyDescent="0.25">
      <c r="C4" s="94" t="s">
        <v>54</v>
      </c>
      <c r="D4" s="94"/>
      <c r="E4" s="94"/>
      <c r="F4" s="94"/>
      <c r="G4" s="94"/>
      <c r="H4" s="94"/>
      <c r="I4" s="94"/>
      <c r="J4" s="94"/>
    </row>
    <row r="5" spans="3:16" ht="17.25" customHeight="1" thickBot="1" x14ac:dyDescent="0.3">
      <c r="C5" s="8"/>
      <c r="D5" s="8"/>
      <c r="E5" s="8"/>
      <c r="F5" s="8"/>
      <c r="G5" s="8"/>
      <c r="H5" s="9"/>
      <c r="I5" s="8"/>
      <c r="J5" s="8"/>
    </row>
    <row r="6" spans="3:16" ht="11.25" customHeight="1" thickTop="1" x14ac:dyDescent="0.25">
      <c r="C6" s="10"/>
      <c r="D6" s="11"/>
      <c r="E6" s="11"/>
      <c r="F6" s="11"/>
      <c r="G6" s="11"/>
      <c r="H6" s="11"/>
      <c r="I6" s="11"/>
      <c r="J6" s="12"/>
    </row>
    <row r="7" spans="3:16" ht="27.75" customHeight="1" x14ac:dyDescent="0.35">
      <c r="C7" s="13"/>
      <c r="D7" s="14" t="s">
        <v>38</v>
      </c>
      <c r="E7" s="15"/>
      <c r="F7" s="15"/>
      <c r="G7" s="16"/>
      <c r="H7" s="15"/>
      <c r="I7" s="15"/>
      <c r="J7" s="17"/>
    </row>
    <row r="8" spans="3:16" s="18" customFormat="1" ht="20.25" customHeight="1" x14ac:dyDescent="0.25">
      <c r="C8" s="19"/>
      <c r="D8" s="20"/>
      <c r="E8" s="20" t="s">
        <v>50</v>
      </c>
      <c r="F8" s="20"/>
      <c r="G8" s="21"/>
      <c r="H8" s="20"/>
      <c r="I8" s="20"/>
      <c r="J8" s="22"/>
    </row>
    <row r="9" spans="3:16" s="18" customFormat="1" ht="20.25" customHeight="1" x14ac:dyDescent="0.25">
      <c r="C9" s="19"/>
      <c r="D9" s="20"/>
      <c r="E9" s="20" t="s">
        <v>49</v>
      </c>
      <c r="F9" s="20"/>
      <c r="G9" s="20"/>
      <c r="H9" s="20"/>
      <c r="I9" s="20"/>
      <c r="J9" s="22"/>
    </row>
    <row r="10" spans="3:16" s="18" customFormat="1" ht="20.25" customHeight="1" x14ac:dyDescent="0.25">
      <c r="C10" s="19"/>
      <c r="D10" s="20"/>
      <c r="E10" s="20" t="s">
        <v>51</v>
      </c>
      <c r="F10" s="20"/>
      <c r="G10" s="20"/>
      <c r="H10" s="20"/>
      <c r="I10" s="20"/>
      <c r="J10" s="22"/>
    </row>
    <row r="11" spans="3:16" ht="15.75" thickBot="1" x14ac:dyDescent="0.3">
      <c r="C11" s="23"/>
      <c r="D11" s="24"/>
      <c r="E11" s="24"/>
      <c r="F11" s="24"/>
      <c r="G11" s="24"/>
      <c r="H11" s="24"/>
      <c r="I11" s="24"/>
      <c r="J11" s="25"/>
    </row>
    <row r="12" spans="3:16" ht="16.5" thickTop="1" thickBot="1" x14ac:dyDescent="0.3"/>
    <row r="13" spans="3:16" ht="15.75" customHeight="1" thickTop="1" x14ac:dyDescent="0.25">
      <c r="C13" s="26"/>
      <c r="D13" s="27"/>
      <c r="E13" s="27"/>
      <c r="F13" s="27"/>
      <c r="G13" s="27"/>
      <c r="H13" s="27"/>
      <c r="I13" s="27"/>
      <c r="J13" s="28"/>
    </row>
    <row r="14" spans="3:16" ht="22.5" customHeight="1" x14ac:dyDescent="0.25">
      <c r="C14" s="95" t="s">
        <v>24</v>
      </c>
      <c r="D14" s="96"/>
      <c r="E14" s="96"/>
      <c r="F14" s="96"/>
      <c r="G14" s="96"/>
      <c r="H14" s="29"/>
      <c r="I14" s="29"/>
      <c r="J14" s="30"/>
      <c r="P14" s="31"/>
    </row>
    <row r="15" spans="3:16" ht="22.5" customHeight="1" x14ac:dyDescent="0.25">
      <c r="C15" s="95"/>
      <c r="D15" s="96"/>
      <c r="E15" s="96"/>
      <c r="F15" s="96"/>
      <c r="G15" s="96"/>
      <c r="H15" s="29"/>
      <c r="I15" s="29"/>
      <c r="J15" s="30"/>
      <c r="P15" s="31"/>
    </row>
    <row r="16" spans="3:16" ht="13.5" customHeight="1" x14ac:dyDescent="0.25">
      <c r="C16" s="32"/>
      <c r="D16" s="33"/>
      <c r="E16" s="33"/>
      <c r="F16" s="33"/>
      <c r="G16" s="33"/>
      <c r="H16" s="29"/>
      <c r="I16" s="29"/>
      <c r="J16" s="30"/>
      <c r="P16" s="31"/>
    </row>
    <row r="17" spans="3:10" ht="18" customHeight="1" x14ac:dyDescent="0.25">
      <c r="C17" s="34"/>
      <c r="D17" s="97" t="s">
        <v>39</v>
      </c>
      <c r="E17" s="97"/>
      <c r="F17" s="97"/>
      <c r="G17" s="97"/>
      <c r="H17" s="35"/>
      <c r="I17" s="35"/>
      <c r="J17" s="36"/>
    </row>
    <row r="18" spans="3:10" ht="36.75" customHeight="1" x14ac:dyDescent="0.25">
      <c r="C18" s="34"/>
      <c r="D18" s="97"/>
      <c r="E18" s="97"/>
      <c r="F18" s="97"/>
      <c r="G18" s="97"/>
      <c r="H18" s="98">
        <v>5002722</v>
      </c>
      <c r="I18" s="98"/>
      <c r="J18" s="99"/>
    </row>
    <row r="19" spans="3:10" ht="12" customHeight="1" thickBot="1" x14ac:dyDescent="0.3">
      <c r="C19" s="37"/>
      <c r="D19" s="38"/>
      <c r="E19" s="38"/>
      <c r="F19" s="38"/>
      <c r="G19" s="38"/>
      <c r="H19" s="38"/>
      <c r="I19" s="38"/>
      <c r="J19" s="39"/>
    </row>
    <row r="20" spans="3:10" ht="16.5" thickTop="1" thickBot="1" x14ac:dyDescent="0.3"/>
    <row r="21" spans="3:10" ht="24" thickTop="1" x14ac:dyDescent="0.35">
      <c r="C21" s="40"/>
      <c r="D21" s="41"/>
      <c r="E21" s="42"/>
      <c r="F21" s="42"/>
      <c r="G21" s="42"/>
      <c r="H21" s="42"/>
      <c r="I21" s="42"/>
      <c r="J21" s="43"/>
    </row>
    <row r="22" spans="3:10" ht="15" customHeight="1" x14ac:dyDescent="0.25">
      <c r="C22" s="44"/>
      <c r="D22" s="45"/>
      <c r="E22" s="45"/>
      <c r="F22" s="45"/>
      <c r="G22" s="45"/>
      <c r="H22" s="45"/>
      <c r="I22" s="45"/>
      <c r="J22" s="46"/>
    </row>
    <row r="23" spans="3:10" ht="15" customHeight="1" x14ac:dyDescent="0.25">
      <c r="C23" s="44"/>
      <c r="D23" s="88" t="s">
        <v>40</v>
      </c>
      <c r="E23" s="88"/>
      <c r="F23" s="88"/>
      <c r="G23" s="88"/>
      <c r="H23" s="47"/>
      <c r="I23" s="45"/>
      <c r="J23" s="46"/>
    </row>
    <row r="24" spans="3:10" ht="15" customHeight="1" x14ac:dyDescent="0.25">
      <c r="C24" s="44"/>
      <c r="D24" s="88"/>
      <c r="E24" s="88"/>
      <c r="F24" s="88"/>
      <c r="G24" s="88"/>
      <c r="H24" s="47"/>
      <c r="I24" s="45"/>
      <c r="J24" s="46"/>
    </row>
    <row r="25" spans="3:10" ht="15" customHeight="1" x14ac:dyDescent="0.25">
      <c r="C25" s="44"/>
      <c r="D25" s="47"/>
      <c r="E25" s="47"/>
      <c r="F25" s="47"/>
      <c r="G25" s="47"/>
      <c r="H25" s="47"/>
      <c r="I25" s="45"/>
      <c r="J25" s="46"/>
    </row>
    <row r="26" spans="3:10" s="18" customFormat="1" ht="18.75" customHeight="1" x14ac:dyDescent="0.25">
      <c r="C26" s="48"/>
      <c r="D26" s="49"/>
      <c r="E26" s="50" t="s">
        <v>41</v>
      </c>
      <c r="F26" s="51"/>
      <c r="G26" s="51" t="s">
        <v>25</v>
      </c>
      <c r="H26" s="52"/>
      <c r="I26" s="53"/>
      <c r="J26" s="54"/>
    </row>
    <row r="27" spans="3:10" s="18" customFormat="1" ht="18.75" customHeight="1" x14ac:dyDescent="0.25">
      <c r="C27" s="48"/>
      <c r="D27" s="49"/>
      <c r="E27" s="50" t="s">
        <v>42</v>
      </c>
      <c r="F27" s="51"/>
      <c r="G27" s="51" t="s">
        <v>43</v>
      </c>
      <c r="H27" s="52"/>
      <c r="I27" s="53"/>
      <c r="J27" s="54"/>
    </row>
    <row r="28" spans="3:10" s="18" customFormat="1" ht="18.75" customHeight="1" x14ac:dyDescent="0.25">
      <c r="C28" s="48"/>
      <c r="D28" s="49"/>
      <c r="E28" s="50" t="s">
        <v>44</v>
      </c>
      <c r="F28" s="51"/>
      <c r="G28" s="51" t="s">
        <v>26</v>
      </c>
      <c r="H28" s="55"/>
      <c r="I28" s="53"/>
      <c r="J28" s="54"/>
    </row>
    <row r="29" spans="3:10" s="18" customFormat="1" ht="18.75" customHeight="1" x14ac:dyDescent="0.25">
      <c r="C29" s="48"/>
      <c r="D29" s="49"/>
      <c r="E29" s="50"/>
      <c r="F29" s="89" t="s">
        <v>45</v>
      </c>
      <c r="G29" s="89"/>
      <c r="H29" s="89"/>
      <c r="I29" s="89"/>
      <c r="J29" s="90"/>
    </row>
    <row r="30" spans="3:10" s="18" customFormat="1" ht="18.75" customHeight="1" x14ac:dyDescent="0.25">
      <c r="C30" s="48"/>
      <c r="D30" s="49"/>
      <c r="E30" s="50"/>
      <c r="F30" s="89"/>
      <c r="G30" s="89"/>
      <c r="H30" s="89"/>
      <c r="I30" s="89"/>
      <c r="J30" s="90"/>
    </row>
    <row r="31" spans="3:10" ht="13.5" customHeight="1" thickBot="1" x14ac:dyDescent="0.3">
      <c r="C31" s="56"/>
      <c r="D31" s="57"/>
      <c r="E31" s="58"/>
      <c r="F31" s="58"/>
      <c r="G31" s="58"/>
      <c r="H31" s="59"/>
      <c r="I31" s="59"/>
      <c r="J31" s="60"/>
    </row>
    <row r="32" spans="3:10" ht="16.5" thickTop="1" thickBot="1" x14ac:dyDescent="0.3"/>
    <row r="33" spans="1:12" ht="10.5" customHeight="1" thickTop="1" x14ac:dyDescent="0.25">
      <c r="C33" s="61"/>
      <c r="D33" s="62"/>
      <c r="E33" s="62"/>
      <c r="F33" s="62"/>
      <c r="G33" s="62"/>
      <c r="H33" s="62"/>
      <c r="I33" s="62"/>
      <c r="J33" s="63"/>
    </row>
    <row r="34" spans="1:12" ht="27" customHeight="1" x14ac:dyDescent="0.35">
      <c r="C34" s="64"/>
      <c r="D34" s="65" t="s">
        <v>46</v>
      </c>
      <c r="E34" s="66"/>
      <c r="F34" s="66"/>
      <c r="G34" s="66"/>
      <c r="H34" s="66"/>
      <c r="I34" s="66"/>
      <c r="J34" s="67"/>
    </row>
    <row r="35" spans="1:12" s="68" customFormat="1" ht="19.5" customHeight="1" x14ac:dyDescent="0.25">
      <c r="C35" s="69"/>
      <c r="D35" s="70"/>
      <c r="E35" s="71" t="s">
        <v>47</v>
      </c>
      <c r="F35" s="70"/>
      <c r="G35" s="70"/>
      <c r="H35" s="70"/>
      <c r="I35" s="70"/>
      <c r="J35" s="72"/>
    </row>
    <row r="36" spans="1:12" s="68" customFormat="1" ht="19.5" customHeight="1" x14ac:dyDescent="0.25">
      <c r="C36" s="73"/>
      <c r="D36" s="70"/>
      <c r="E36" s="71" t="s">
        <v>52</v>
      </c>
      <c r="F36" s="70"/>
      <c r="G36" s="70"/>
      <c r="H36" s="70"/>
      <c r="I36" s="70"/>
      <c r="J36" s="72"/>
    </row>
    <row r="37" spans="1:12" s="68" customFormat="1" ht="19.5" customHeight="1" x14ac:dyDescent="0.25">
      <c r="C37" s="73"/>
      <c r="D37" s="70"/>
      <c r="E37" s="71" t="s">
        <v>53</v>
      </c>
      <c r="F37" s="70"/>
      <c r="G37" s="70"/>
      <c r="H37" s="70"/>
      <c r="I37" s="70"/>
      <c r="J37" s="72"/>
    </row>
    <row r="38" spans="1:12" ht="15.75" thickBot="1" x14ac:dyDescent="0.3">
      <c r="C38" s="74"/>
      <c r="D38" s="75"/>
      <c r="E38" s="76"/>
      <c r="F38" s="75"/>
      <c r="G38" s="75"/>
      <c r="H38" s="75"/>
      <c r="I38" s="75"/>
      <c r="J38" s="77"/>
    </row>
    <row r="39" spans="1:12" ht="15.75" thickTop="1" x14ac:dyDescent="0.25">
      <c r="A39" s="4"/>
      <c r="C39" s="3"/>
    </row>
    <row r="40" spans="1:12" x14ac:dyDescent="0.25">
      <c r="B40" s="91" t="s">
        <v>48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2" ht="9" customHeight="1" x14ac:dyDescent="0.25"/>
    <row r="42" spans="1:12" ht="15" hidden="1" customHeight="1" x14ac:dyDescent="0.25"/>
    <row r="43" spans="1:12" ht="15" hidden="1" customHeight="1" x14ac:dyDescent="0.25"/>
    <row r="44" spans="1:12" ht="15" hidden="1" customHeight="1" x14ac:dyDescent="0.25"/>
    <row r="45" spans="1:12" ht="15" hidden="1" customHeight="1" x14ac:dyDescent="0.25"/>
    <row r="46" spans="1:12" ht="15" hidden="1" customHeight="1" x14ac:dyDescent="0.25"/>
    <row r="47" spans="1:12" ht="15" hidden="1" customHeight="1" x14ac:dyDescent="0.25"/>
    <row r="48" spans="1:12" ht="15" hidden="1" customHeight="1" x14ac:dyDescent="0.25"/>
    <row r="49" ht="15" hidden="1" customHeight="1" x14ac:dyDescent="0.25"/>
  </sheetData>
  <mergeCells count="9">
    <mergeCell ref="D23:G24"/>
    <mergeCell ref="F29:J30"/>
    <mergeCell ref="B40:L40"/>
    <mergeCell ref="C2:J2"/>
    <mergeCell ref="C3:J3"/>
    <mergeCell ref="C4:J4"/>
    <mergeCell ref="C14:G15"/>
    <mergeCell ref="D17:G18"/>
    <mergeCell ref="H18:J18"/>
  </mergeCells>
  <hyperlinks>
    <hyperlink ref="G26" r:id="rId1"/>
    <hyperlink ref="E35" r:id="rId2"/>
    <hyperlink ref="G28" r:id="rId3"/>
    <hyperlink ref="G27" r:id="rId4"/>
  </hyperlinks>
  <pageMargins left="0.7" right="0.7" top="0.78740157499999996" bottom="0.78740157499999996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workbookViewId="0">
      <selection activeCell="C26" sqref="C26"/>
    </sheetView>
  </sheetViews>
  <sheetFormatPr defaultRowHeight="15" x14ac:dyDescent="0.25"/>
  <cols>
    <col min="1" max="1" width="6.7109375" style="5" customWidth="1"/>
    <col min="3" max="3" width="17.85546875" customWidth="1"/>
    <col min="5" max="5" width="14.5703125" customWidth="1"/>
    <col min="6" max="6" width="15.140625" customWidth="1"/>
    <col min="11" max="11" width="10.85546875" bestFit="1" customWidth="1"/>
  </cols>
  <sheetData>
    <row r="1" spans="1:6" ht="15.75" x14ac:dyDescent="0.25">
      <c r="B1" s="100" t="s">
        <v>64</v>
      </c>
      <c r="C1" s="100"/>
      <c r="D1" s="100"/>
      <c r="E1" s="100"/>
      <c r="F1" s="100"/>
    </row>
    <row r="2" spans="1:6" x14ac:dyDescent="0.25">
      <c r="B2" t="s">
        <v>65</v>
      </c>
    </row>
    <row r="4" spans="1:6" x14ac:dyDescent="0.25">
      <c r="A4" s="5">
        <v>1</v>
      </c>
      <c r="B4" s="79" t="s">
        <v>0</v>
      </c>
      <c r="C4" s="78" t="s">
        <v>1</v>
      </c>
      <c r="D4" s="79"/>
      <c r="E4" s="79" t="s">
        <v>29</v>
      </c>
      <c r="F4" s="78" t="s">
        <v>30</v>
      </c>
    </row>
    <row r="5" spans="1:6" x14ac:dyDescent="0.25">
      <c r="A5" s="5">
        <v>2</v>
      </c>
      <c r="B5" s="79" t="s">
        <v>4</v>
      </c>
      <c r="C5" s="78" t="s">
        <v>17</v>
      </c>
      <c r="D5" s="79"/>
      <c r="E5" s="79" t="s">
        <v>31</v>
      </c>
      <c r="F5" s="78">
        <v>50000</v>
      </c>
    </row>
    <row r="6" spans="1:6" x14ac:dyDescent="0.25">
      <c r="A6" s="5">
        <v>3</v>
      </c>
      <c r="B6" s="79"/>
      <c r="C6" s="79"/>
      <c r="D6" s="79"/>
      <c r="E6" s="79"/>
      <c r="F6" s="79"/>
    </row>
    <row r="7" spans="1:6" x14ac:dyDescent="0.25">
      <c r="A7" s="5">
        <v>4</v>
      </c>
      <c r="B7" s="79"/>
      <c r="C7" s="79"/>
      <c r="D7" s="79" t="s">
        <v>13</v>
      </c>
      <c r="E7" s="78" t="s">
        <v>8</v>
      </c>
      <c r="F7" s="78" t="s">
        <v>9</v>
      </c>
    </row>
    <row r="8" spans="1:6" x14ac:dyDescent="0.25">
      <c r="A8" s="5">
        <v>5</v>
      </c>
      <c r="B8" s="79" t="s">
        <v>7</v>
      </c>
      <c r="C8" s="78">
        <v>15000</v>
      </c>
      <c r="D8" s="79"/>
      <c r="E8" s="79"/>
      <c r="F8" s="79"/>
    </row>
    <row r="9" spans="1:6" x14ac:dyDescent="0.25">
      <c r="A9" s="5">
        <v>6</v>
      </c>
      <c r="B9" s="79"/>
      <c r="C9" s="79"/>
      <c r="D9" s="79"/>
      <c r="E9" s="79"/>
      <c r="F9" s="79"/>
    </row>
    <row r="10" spans="1:6" x14ac:dyDescent="0.25">
      <c r="A10" s="5">
        <v>7</v>
      </c>
      <c r="B10" s="79"/>
      <c r="C10" s="79"/>
      <c r="D10" s="79"/>
      <c r="E10" s="79"/>
      <c r="F10" s="79"/>
    </row>
    <row r="11" spans="1:6" x14ac:dyDescent="0.25">
      <c r="A11" s="5">
        <f>A4</f>
        <v>1</v>
      </c>
      <c r="B11" s="2" t="s">
        <v>0</v>
      </c>
      <c r="C11" s="2" t="s">
        <v>10</v>
      </c>
      <c r="D11" s="2"/>
      <c r="E11" s="2" t="s">
        <v>29</v>
      </c>
      <c r="F11" s="2" t="s">
        <v>32</v>
      </c>
    </row>
    <row r="12" spans="1:6" x14ac:dyDescent="0.25">
      <c r="A12" s="5">
        <f t="shared" ref="A12:A45" si="0">A5</f>
        <v>2</v>
      </c>
      <c r="B12" s="2" t="s">
        <v>4</v>
      </c>
      <c r="C12" s="2" t="s">
        <v>11</v>
      </c>
      <c r="D12" s="2"/>
      <c r="E12" s="2" t="s">
        <v>31</v>
      </c>
      <c r="F12" s="2">
        <v>20000</v>
      </c>
    </row>
    <row r="13" spans="1:6" x14ac:dyDescent="0.25">
      <c r="A13" s="5">
        <f t="shared" si="0"/>
        <v>3</v>
      </c>
      <c r="B13" s="2"/>
      <c r="C13" s="2"/>
      <c r="D13" s="2"/>
      <c r="E13" s="2"/>
      <c r="F13" s="2"/>
    </row>
    <row r="14" spans="1:6" x14ac:dyDescent="0.25">
      <c r="A14" s="5">
        <f t="shared" si="0"/>
        <v>4</v>
      </c>
      <c r="B14" s="2"/>
      <c r="C14" s="2"/>
      <c r="D14" s="2" t="s">
        <v>13</v>
      </c>
      <c r="E14" s="2" t="s">
        <v>16</v>
      </c>
      <c r="F14" s="2" t="s">
        <v>12</v>
      </c>
    </row>
    <row r="15" spans="1:6" x14ac:dyDescent="0.25">
      <c r="A15" s="5">
        <f t="shared" si="0"/>
        <v>5</v>
      </c>
      <c r="B15" s="2" t="s">
        <v>7</v>
      </c>
      <c r="C15" s="2">
        <v>14000</v>
      </c>
      <c r="D15" s="2"/>
      <c r="E15" s="2"/>
      <c r="F15" s="2"/>
    </row>
    <row r="16" spans="1:6" x14ac:dyDescent="0.25">
      <c r="A16" s="5">
        <f t="shared" si="0"/>
        <v>6</v>
      </c>
      <c r="B16" s="2"/>
      <c r="C16" s="2"/>
      <c r="D16" s="2"/>
      <c r="E16" s="2"/>
      <c r="F16" s="2"/>
    </row>
    <row r="17" spans="1:6" x14ac:dyDescent="0.25">
      <c r="A17" s="5">
        <f t="shared" si="0"/>
        <v>7</v>
      </c>
      <c r="B17" s="2"/>
      <c r="C17" s="2"/>
      <c r="D17" s="2"/>
      <c r="E17" s="2"/>
      <c r="F17" s="2"/>
    </row>
    <row r="18" spans="1:6" x14ac:dyDescent="0.25">
      <c r="A18" s="5">
        <f t="shared" si="0"/>
        <v>1</v>
      </c>
      <c r="B18" s="79" t="s">
        <v>0</v>
      </c>
      <c r="C18" s="79" t="s">
        <v>14</v>
      </c>
      <c r="D18" s="79"/>
      <c r="E18" s="79" t="s">
        <v>29</v>
      </c>
      <c r="F18" s="79" t="s">
        <v>33</v>
      </c>
    </row>
    <row r="19" spans="1:6" x14ac:dyDescent="0.25">
      <c r="A19" s="5">
        <f t="shared" si="0"/>
        <v>2</v>
      </c>
      <c r="B19" s="79" t="s">
        <v>4</v>
      </c>
      <c r="C19" s="79" t="s">
        <v>18</v>
      </c>
      <c r="D19" s="79"/>
      <c r="E19" s="79" t="s">
        <v>31</v>
      </c>
      <c r="F19" s="79">
        <v>50000</v>
      </c>
    </row>
    <row r="20" spans="1:6" x14ac:dyDescent="0.25">
      <c r="A20" s="5">
        <f t="shared" si="0"/>
        <v>3</v>
      </c>
      <c r="B20" s="79"/>
      <c r="C20" s="79"/>
      <c r="D20" s="79"/>
      <c r="E20" s="79"/>
      <c r="F20" s="79"/>
    </row>
    <row r="21" spans="1:6" x14ac:dyDescent="0.25">
      <c r="A21" s="5">
        <f t="shared" si="0"/>
        <v>4</v>
      </c>
      <c r="B21" s="79"/>
      <c r="C21" s="79"/>
      <c r="D21" s="79" t="s">
        <v>13</v>
      </c>
      <c r="E21" s="79" t="s">
        <v>57</v>
      </c>
      <c r="F21" s="79" t="s">
        <v>15</v>
      </c>
    </row>
    <row r="22" spans="1:6" x14ac:dyDescent="0.25">
      <c r="A22" s="5">
        <f t="shared" si="0"/>
        <v>5</v>
      </c>
      <c r="B22" s="79" t="s">
        <v>7</v>
      </c>
      <c r="C22" s="79">
        <v>13000</v>
      </c>
      <c r="D22" s="79"/>
      <c r="E22" s="79"/>
      <c r="F22" s="79"/>
    </row>
    <row r="23" spans="1:6" x14ac:dyDescent="0.25">
      <c r="A23" s="5">
        <f t="shared" si="0"/>
        <v>6</v>
      </c>
      <c r="B23" s="79"/>
      <c r="C23" s="79"/>
      <c r="D23" s="79"/>
      <c r="E23" s="79"/>
      <c r="F23" s="79"/>
    </row>
    <row r="24" spans="1:6" x14ac:dyDescent="0.25">
      <c r="A24" s="5">
        <f t="shared" si="0"/>
        <v>7</v>
      </c>
      <c r="B24" s="79"/>
      <c r="C24" s="79"/>
      <c r="D24" s="79"/>
      <c r="E24" s="79"/>
      <c r="F24" s="79"/>
    </row>
    <row r="25" spans="1:6" x14ac:dyDescent="0.25">
      <c r="A25" s="5">
        <f t="shared" si="0"/>
        <v>1</v>
      </c>
      <c r="B25" s="2" t="s">
        <v>0</v>
      </c>
      <c r="C25" s="2" t="s">
        <v>19</v>
      </c>
      <c r="D25" s="2"/>
      <c r="E25" s="2" t="s">
        <v>29</v>
      </c>
      <c r="F25" s="2">
        <v>123</v>
      </c>
    </row>
    <row r="26" spans="1:6" x14ac:dyDescent="0.25">
      <c r="A26" s="5">
        <f t="shared" si="0"/>
        <v>2</v>
      </c>
      <c r="B26" s="2" t="s">
        <v>4</v>
      </c>
      <c r="C26" s="2" t="s">
        <v>66</v>
      </c>
      <c r="D26" s="2"/>
      <c r="E26" s="2" t="s">
        <v>31</v>
      </c>
      <c r="F26" s="2" t="s">
        <v>59</v>
      </c>
    </row>
    <row r="27" spans="1:6" x14ac:dyDescent="0.25">
      <c r="A27" s="5">
        <f t="shared" si="0"/>
        <v>3</v>
      </c>
      <c r="B27" s="2"/>
      <c r="C27" s="2"/>
      <c r="D27" s="2"/>
      <c r="E27" s="2"/>
      <c r="F27" s="2"/>
    </row>
    <row r="28" spans="1:6" x14ac:dyDescent="0.25">
      <c r="A28" s="5">
        <f t="shared" si="0"/>
        <v>4</v>
      </c>
      <c r="B28" s="2"/>
      <c r="C28" s="2"/>
      <c r="D28" s="2" t="s">
        <v>13</v>
      </c>
      <c r="E28" s="2" t="s">
        <v>56</v>
      </c>
      <c r="F28" s="2" t="s">
        <v>55</v>
      </c>
    </row>
    <row r="29" spans="1:6" x14ac:dyDescent="0.25">
      <c r="A29" s="5">
        <f t="shared" si="0"/>
        <v>5</v>
      </c>
      <c r="B29" s="2" t="s">
        <v>7</v>
      </c>
      <c r="C29" s="2" t="e">
        <f>1/0</f>
        <v>#DIV/0!</v>
      </c>
      <c r="D29" s="2"/>
      <c r="E29" s="2"/>
      <c r="F29" s="2"/>
    </row>
    <row r="30" spans="1:6" x14ac:dyDescent="0.25">
      <c r="A30" s="5">
        <f t="shared" si="0"/>
        <v>6</v>
      </c>
      <c r="B30" s="2"/>
      <c r="C30" s="2"/>
      <c r="D30" s="2"/>
      <c r="E30" s="2"/>
      <c r="F30" s="2"/>
    </row>
    <row r="31" spans="1:6" x14ac:dyDescent="0.25">
      <c r="A31" s="5">
        <f t="shared" si="0"/>
        <v>7</v>
      </c>
      <c r="B31" s="2"/>
      <c r="C31" s="2"/>
      <c r="D31" s="2"/>
      <c r="E31" s="2"/>
      <c r="F31" s="2"/>
    </row>
    <row r="32" spans="1:6" x14ac:dyDescent="0.25">
      <c r="A32" s="5">
        <f t="shared" si="0"/>
        <v>1</v>
      </c>
      <c r="B32" s="79" t="s">
        <v>0</v>
      </c>
      <c r="C32" s="79" t="s">
        <v>14</v>
      </c>
      <c r="D32" s="79"/>
      <c r="E32" s="79" t="s">
        <v>29</v>
      </c>
      <c r="F32" s="79" t="s">
        <v>62</v>
      </c>
    </row>
    <row r="33" spans="1:6" x14ac:dyDescent="0.25">
      <c r="A33" s="5">
        <f t="shared" si="0"/>
        <v>2</v>
      </c>
      <c r="B33" s="79" t="s">
        <v>4</v>
      </c>
      <c r="C33" s="79" t="s">
        <v>18</v>
      </c>
      <c r="D33" s="79"/>
      <c r="E33" s="79" t="s">
        <v>31</v>
      </c>
      <c r="F33" s="79">
        <v>5777</v>
      </c>
    </row>
    <row r="34" spans="1:6" x14ac:dyDescent="0.25">
      <c r="A34" s="5">
        <f t="shared" si="0"/>
        <v>3</v>
      </c>
      <c r="B34" s="79"/>
      <c r="C34" s="79"/>
      <c r="D34" s="79"/>
      <c r="E34" s="79"/>
      <c r="F34" s="79"/>
    </row>
    <row r="35" spans="1:6" x14ac:dyDescent="0.25">
      <c r="A35" s="5">
        <f t="shared" si="0"/>
        <v>4</v>
      </c>
      <c r="B35" s="79"/>
      <c r="C35" s="79"/>
      <c r="D35" s="79" t="s">
        <v>13</v>
      </c>
      <c r="E35" s="79" t="s">
        <v>58</v>
      </c>
      <c r="F35" s="79" t="s">
        <v>15</v>
      </c>
    </row>
    <row r="36" spans="1:6" x14ac:dyDescent="0.25">
      <c r="A36" s="5">
        <f t="shared" si="0"/>
        <v>5</v>
      </c>
      <c r="B36" s="79" t="s">
        <v>7</v>
      </c>
      <c r="C36" s="79">
        <v>13000</v>
      </c>
      <c r="D36" s="79"/>
      <c r="E36" s="79"/>
      <c r="F36" s="79"/>
    </row>
    <row r="37" spans="1:6" x14ac:dyDescent="0.25">
      <c r="A37" s="5">
        <f t="shared" si="0"/>
        <v>6</v>
      </c>
      <c r="B37" s="79"/>
      <c r="C37" s="79"/>
      <c r="D37" s="79"/>
      <c r="E37" s="79"/>
      <c r="F37" s="79"/>
    </row>
    <row r="38" spans="1:6" x14ac:dyDescent="0.25">
      <c r="A38" s="5">
        <f t="shared" si="0"/>
        <v>7</v>
      </c>
      <c r="B38" s="79"/>
      <c r="C38" s="79"/>
      <c r="D38" s="79"/>
      <c r="E38" s="79"/>
      <c r="F38" s="79"/>
    </row>
    <row r="39" spans="1:6" x14ac:dyDescent="0.25">
      <c r="A39" s="5">
        <f t="shared" si="0"/>
        <v>1</v>
      </c>
      <c r="B39" s="2" t="s">
        <v>0</v>
      </c>
      <c r="C39" s="2" t="s">
        <v>19</v>
      </c>
      <c r="D39" s="2"/>
      <c r="E39" s="2" t="s">
        <v>29</v>
      </c>
      <c r="F39" s="2" t="s">
        <v>63</v>
      </c>
    </row>
    <row r="40" spans="1:6" x14ac:dyDescent="0.25">
      <c r="A40" s="5">
        <f t="shared" si="0"/>
        <v>2</v>
      </c>
      <c r="B40" s="2" t="s">
        <v>4</v>
      </c>
      <c r="C40" s="2" t="s">
        <v>20</v>
      </c>
      <c r="D40" s="2"/>
      <c r="E40" s="2" t="s">
        <v>31</v>
      </c>
      <c r="F40" s="2">
        <v>50000</v>
      </c>
    </row>
    <row r="41" spans="1:6" x14ac:dyDescent="0.25">
      <c r="A41" s="5">
        <f t="shared" si="0"/>
        <v>3</v>
      </c>
      <c r="B41" s="2"/>
      <c r="C41" s="2"/>
      <c r="D41" s="2"/>
      <c r="E41" s="2"/>
      <c r="F41" s="2"/>
    </row>
    <row r="42" spans="1:6" x14ac:dyDescent="0.25">
      <c r="A42" s="5">
        <f t="shared" si="0"/>
        <v>4</v>
      </c>
      <c r="B42" s="2"/>
      <c r="C42" s="2"/>
      <c r="D42" s="2" t="s">
        <v>13</v>
      </c>
      <c r="E42" s="2" t="s">
        <v>60</v>
      </c>
      <c r="F42" s="2" t="s">
        <v>61</v>
      </c>
    </row>
    <row r="43" spans="1:6" x14ac:dyDescent="0.25">
      <c r="A43" s="5">
        <f t="shared" si="0"/>
        <v>5</v>
      </c>
      <c r="B43" s="2" t="s">
        <v>7</v>
      </c>
      <c r="C43" s="2">
        <v>12345</v>
      </c>
      <c r="D43" s="2"/>
      <c r="E43" s="2"/>
      <c r="F43" s="2"/>
    </row>
    <row r="44" spans="1:6" x14ac:dyDescent="0.25">
      <c r="A44" s="5">
        <f t="shared" si="0"/>
        <v>6</v>
      </c>
      <c r="B44" s="2"/>
      <c r="C44" s="2"/>
      <c r="D44" s="2"/>
      <c r="E44" s="2"/>
      <c r="F44" s="2"/>
    </row>
    <row r="45" spans="1:6" x14ac:dyDescent="0.25">
      <c r="A45" s="5">
        <f t="shared" si="0"/>
        <v>7</v>
      </c>
      <c r="B45" s="2"/>
      <c r="C45" s="2"/>
      <c r="D45" s="2"/>
      <c r="E45" s="2"/>
      <c r="F45" s="2"/>
    </row>
  </sheetData>
  <mergeCells count="1">
    <mergeCell ref="B1:F1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C26" sqref="C26"/>
    </sheetView>
  </sheetViews>
  <sheetFormatPr defaultRowHeight="15" x14ac:dyDescent="0.25"/>
  <cols>
    <col min="3" max="3" width="21.7109375" customWidth="1"/>
    <col min="5" max="5" width="14.5703125" customWidth="1"/>
    <col min="6" max="6" width="13.85546875" customWidth="1"/>
    <col min="8" max="8" width="14.5703125" customWidth="1"/>
    <col min="11" max="11" width="17.140625" customWidth="1"/>
    <col min="12" max="12" width="15.5703125" customWidth="1"/>
    <col min="14" max="14" width="21" customWidth="1"/>
    <col min="15" max="15" width="12.42578125" customWidth="1"/>
    <col min="16" max="16" width="13.42578125" customWidth="1"/>
  </cols>
  <sheetData>
    <row r="1" spans="1:16" ht="15.75" x14ac:dyDescent="0.25">
      <c r="B1" s="100" t="s">
        <v>64</v>
      </c>
      <c r="C1" s="100"/>
      <c r="D1" s="100"/>
      <c r="E1" s="100"/>
      <c r="F1" s="100"/>
    </row>
    <row r="4" spans="1:16" x14ac:dyDescent="0.25">
      <c r="A4">
        <v>1</v>
      </c>
      <c r="B4" s="80" t="s">
        <v>0</v>
      </c>
      <c r="C4" s="80" t="s">
        <v>1</v>
      </c>
      <c r="D4" s="80"/>
      <c r="E4" s="80" t="s">
        <v>29</v>
      </c>
      <c r="F4" s="80" t="s">
        <v>30</v>
      </c>
    </row>
    <row r="5" spans="1:16" x14ac:dyDescent="0.25">
      <c r="A5">
        <v>2</v>
      </c>
      <c r="B5" s="80" t="s">
        <v>4</v>
      </c>
      <c r="C5" s="80" t="s">
        <v>17</v>
      </c>
      <c r="D5" s="80"/>
      <c r="E5" s="80" t="s">
        <v>31</v>
      </c>
      <c r="F5" s="80">
        <v>50000</v>
      </c>
    </row>
    <row r="6" spans="1:16" x14ac:dyDescent="0.25">
      <c r="A6">
        <v>3</v>
      </c>
      <c r="B6" s="80"/>
      <c r="C6" s="80"/>
      <c r="D6" s="80"/>
      <c r="E6" s="80"/>
      <c r="F6" s="80"/>
    </row>
    <row r="7" spans="1:16" x14ac:dyDescent="0.25">
      <c r="A7">
        <v>4</v>
      </c>
      <c r="B7" s="80"/>
      <c r="C7" s="80"/>
      <c r="D7" s="80" t="s">
        <v>13</v>
      </c>
      <c r="E7" s="80" t="s">
        <v>8</v>
      </c>
      <c r="F7" s="80" t="s">
        <v>9</v>
      </c>
      <c r="H7" s="78" t="s">
        <v>23</v>
      </c>
      <c r="J7">
        <v>0</v>
      </c>
      <c r="K7">
        <v>1</v>
      </c>
      <c r="L7">
        <v>3</v>
      </c>
      <c r="M7">
        <v>3</v>
      </c>
      <c r="N7">
        <v>4</v>
      </c>
      <c r="O7">
        <v>0</v>
      </c>
      <c r="P7">
        <v>1</v>
      </c>
    </row>
    <row r="8" spans="1:16" x14ac:dyDescent="0.25">
      <c r="A8">
        <v>5</v>
      </c>
      <c r="B8" s="80" t="s">
        <v>7</v>
      </c>
      <c r="C8" s="80">
        <v>15000</v>
      </c>
      <c r="D8" s="80"/>
      <c r="E8" s="80"/>
      <c r="F8" s="80"/>
      <c r="H8" s="78" t="s">
        <v>22</v>
      </c>
      <c r="J8">
        <v>0</v>
      </c>
      <c r="K8">
        <v>0</v>
      </c>
      <c r="L8">
        <v>2</v>
      </c>
      <c r="M8">
        <v>3</v>
      </c>
      <c r="N8">
        <v>0</v>
      </c>
      <c r="O8">
        <v>3</v>
      </c>
      <c r="P8">
        <v>3</v>
      </c>
    </row>
    <row r="9" spans="1:16" x14ac:dyDescent="0.25">
      <c r="A9">
        <v>6</v>
      </c>
      <c r="B9" s="80"/>
      <c r="C9" s="80"/>
      <c r="D9" s="80"/>
      <c r="E9" s="80"/>
      <c r="F9" s="80"/>
      <c r="H9" s="81" t="s">
        <v>21</v>
      </c>
      <c r="I9" s="1" t="s">
        <v>2</v>
      </c>
      <c r="J9" s="1" t="s">
        <v>3</v>
      </c>
      <c r="K9" s="1" t="s">
        <v>4</v>
      </c>
      <c r="L9" s="1" t="s">
        <v>5</v>
      </c>
      <c r="M9" s="1" t="s">
        <v>6</v>
      </c>
      <c r="N9" s="1" t="s">
        <v>7</v>
      </c>
      <c r="O9" s="1" t="s">
        <v>34</v>
      </c>
      <c r="P9" s="82" t="s">
        <v>35</v>
      </c>
    </row>
    <row r="10" spans="1:16" x14ac:dyDescent="0.25">
      <c r="A10">
        <v>7</v>
      </c>
      <c r="B10" s="80"/>
      <c r="C10" s="80"/>
      <c r="D10" s="80"/>
      <c r="E10" s="80"/>
      <c r="F10" s="80"/>
      <c r="H10">
        <v>1</v>
      </c>
      <c r="I10">
        <v>1</v>
      </c>
      <c r="J10" t="str">
        <f t="shared" ref="J10:P16" ca="1" si="0">OFFSET($C$3,$H10+J$7,J$8)</f>
        <v>Petra</v>
      </c>
      <c r="K10" t="str">
        <f t="shared" ca="1" si="0"/>
        <v>Rakosničkova</v>
      </c>
      <c r="L10" t="str">
        <f t="shared" ca="1" si="0"/>
        <v>Nádražní 27</v>
      </c>
      <c r="M10" t="str">
        <f t="shared" ca="1" si="0"/>
        <v>Praha 5</v>
      </c>
      <c r="N10">
        <f t="shared" ca="1" si="0"/>
        <v>15000</v>
      </c>
      <c r="O10" t="str">
        <f t="shared" ca="1" si="0"/>
        <v>Smlouva</v>
      </c>
      <c r="P10">
        <f t="shared" ca="1" si="0"/>
        <v>50000</v>
      </c>
    </row>
    <row r="11" spans="1:16" x14ac:dyDescent="0.25">
      <c r="A11">
        <f>A4</f>
        <v>1</v>
      </c>
      <c r="B11" s="80" t="s">
        <v>0</v>
      </c>
      <c r="C11" s="80" t="s">
        <v>10</v>
      </c>
      <c r="D11" s="80"/>
      <c r="E11" s="80" t="s">
        <v>29</v>
      </c>
      <c r="F11" s="80" t="s">
        <v>32</v>
      </c>
      <c r="H11">
        <f>H10+7</f>
        <v>8</v>
      </c>
      <c r="I11">
        <v>2</v>
      </c>
      <c r="J11" t="str">
        <f t="shared" ca="1" si="0"/>
        <v>Václav</v>
      </c>
      <c r="K11" t="str">
        <f t="shared" ca="1" si="0"/>
        <v>Kostka</v>
      </c>
      <c r="L11" t="str">
        <f t="shared" ca="1" si="0"/>
        <v>Nenalezená</v>
      </c>
      <c r="M11" t="str">
        <f t="shared" ca="1" si="0"/>
        <v>Praha - Krč</v>
      </c>
      <c r="N11">
        <f t="shared" ca="1" si="0"/>
        <v>14000</v>
      </c>
      <c r="O11" t="str">
        <f t="shared" ca="1" si="0"/>
        <v>Zastoupení</v>
      </c>
      <c r="P11">
        <f t="shared" ca="1" si="0"/>
        <v>20000</v>
      </c>
    </row>
    <row r="12" spans="1:16" x14ac:dyDescent="0.25">
      <c r="A12">
        <f t="shared" ref="A12:A38" si="1">A5</f>
        <v>2</v>
      </c>
      <c r="B12" s="80" t="s">
        <v>4</v>
      </c>
      <c r="C12" s="80" t="s">
        <v>11</v>
      </c>
      <c r="D12" s="80"/>
      <c r="E12" s="80" t="s">
        <v>31</v>
      </c>
      <c r="F12" s="80">
        <v>20000</v>
      </c>
      <c r="H12">
        <f>H11+7</f>
        <v>15</v>
      </c>
      <c r="I12">
        <v>3</v>
      </c>
      <c r="J12" t="str">
        <f t="shared" ca="1" si="0"/>
        <v>Martina</v>
      </c>
      <c r="K12" t="str">
        <f t="shared" ca="1" si="0"/>
        <v>Krychle</v>
      </c>
      <c r="L12" t="str">
        <f t="shared" ca="1" si="0"/>
        <v>Husitská 5</v>
      </c>
      <c r="M12" t="str">
        <f t="shared" ca="1" si="0"/>
        <v>Brno</v>
      </c>
      <c r="N12">
        <f t="shared" ca="1" si="0"/>
        <v>13000</v>
      </c>
      <c r="O12" t="str">
        <f t="shared" ca="1" si="0"/>
        <v>Konzultace</v>
      </c>
      <c r="P12">
        <f t="shared" ca="1" si="0"/>
        <v>50000</v>
      </c>
    </row>
    <row r="13" spans="1:16" x14ac:dyDescent="0.25">
      <c r="A13">
        <f t="shared" si="1"/>
        <v>3</v>
      </c>
      <c r="B13" s="80"/>
      <c r="C13" s="80"/>
      <c r="D13" s="80"/>
      <c r="E13" s="80"/>
      <c r="F13" s="80"/>
      <c r="H13">
        <f t="shared" ref="H13:H16" si="2">H12+7</f>
        <v>22</v>
      </c>
      <c r="I13">
        <v>4</v>
      </c>
      <c r="J13" t="str">
        <f t="shared" ca="1" si="0"/>
        <v>Pepa</v>
      </c>
      <c r="K13" t="str">
        <f t="shared" ca="1" si="0"/>
        <v>Velký</v>
      </c>
      <c r="L13" t="str">
        <f t="shared" ca="1" si="0"/>
        <v>Hlavní 8</v>
      </c>
      <c r="M13" t="str">
        <f t="shared" ca="1" si="0"/>
        <v>Ostrava</v>
      </c>
      <c r="N13" t="e">
        <f t="shared" ca="1" si="0"/>
        <v>#DIV/0!</v>
      </c>
      <c r="O13">
        <f t="shared" ca="1" si="0"/>
        <v>123</v>
      </c>
      <c r="P13" t="str">
        <f t="shared" ca="1" si="0"/>
        <v>tisicovka</v>
      </c>
    </row>
    <row r="14" spans="1:16" x14ac:dyDescent="0.25">
      <c r="A14">
        <f t="shared" si="1"/>
        <v>4</v>
      </c>
      <c r="B14" s="80"/>
      <c r="C14" s="80"/>
      <c r="D14" s="80" t="s">
        <v>13</v>
      </c>
      <c r="E14" s="80" t="s">
        <v>16</v>
      </c>
      <c r="F14" s="80" t="s">
        <v>12</v>
      </c>
      <c r="H14">
        <f t="shared" si="2"/>
        <v>29</v>
      </c>
      <c r="I14">
        <v>5</v>
      </c>
      <c r="J14" t="str">
        <f t="shared" ca="1" si="0"/>
        <v>Martina</v>
      </c>
      <c r="K14" t="str">
        <f t="shared" ca="1" si="0"/>
        <v>Krychle</v>
      </c>
      <c r="L14" t="str">
        <f t="shared" ca="1" si="0"/>
        <v>Husitská 8</v>
      </c>
      <c r="M14" t="str">
        <f t="shared" ca="1" si="0"/>
        <v>Brno</v>
      </c>
      <c r="N14">
        <f t="shared" ca="1" si="0"/>
        <v>13000</v>
      </c>
      <c r="O14" t="str">
        <f t="shared" ca="1" si="0"/>
        <v>PPC</v>
      </c>
      <c r="P14">
        <f t="shared" ca="1" si="0"/>
        <v>5777</v>
      </c>
    </row>
    <row r="15" spans="1:16" x14ac:dyDescent="0.25">
      <c r="A15">
        <f t="shared" si="1"/>
        <v>5</v>
      </c>
      <c r="B15" s="80" t="s">
        <v>7</v>
      </c>
      <c r="C15" s="80">
        <v>14000</v>
      </c>
      <c r="D15" s="80"/>
      <c r="E15" s="80"/>
      <c r="F15" s="80"/>
      <c r="H15">
        <f t="shared" si="2"/>
        <v>36</v>
      </c>
      <c r="I15">
        <v>6</v>
      </c>
      <c r="J15" t="str">
        <f t="shared" ca="1" si="0"/>
        <v>Pepa</v>
      </c>
      <c r="K15" t="str">
        <f t="shared" ca="1" si="0"/>
        <v>Válec</v>
      </c>
      <c r="L15" t="str">
        <f t="shared" ca="1" si="0"/>
        <v>Brněnská</v>
      </c>
      <c r="M15" t="str">
        <f t="shared" ca="1" si="0"/>
        <v>Opava</v>
      </c>
      <c r="N15">
        <f t="shared" ca="1" si="0"/>
        <v>12345</v>
      </c>
      <c r="O15" t="str">
        <f t="shared" ca="1" si="0"/>
        <v>SEO</v>
      </c>
      <c r="P15">
        <f t="shared" ca="1" si="0"/>
        <v>50000</v>
      </c>
    </row>
    <row r="16" spans="1:16" x14ac:dyDescent="0.25">
      <c r="A16">
        <f t="shared" si="1"/>
        <v>6</v>
      </c>
      <c r="B16" s="80"/>
      <c r="C16" s="80"/>
      <c r="D16" s="80"/>
      <c r="E16" s="80"/>
      <c r="F16" s="80"/>
      <c r="H16">
        <f t="shared" si="2"/>
        <v>43</v>
      </c>
      <c r="I16">
        <v>7</v>
      </c>
      <c r="J16">
        <f t="shared" ca="1" si="0"/>
        <v>0</v>
      </c>
      <c r="K16">
        <f t="shared" ca="1" si="0"/>
        <v>0</v>
      </c>
      <c r="L16">
        <f t="shared" ca="1" si="0"/>
        <v>0</v>
      </c>
      <c r="M16">
        <f t="shared" ca="1" si="0"/>
        <v>0</v>
      </c>
      <c r="N16">
        <f t="shared" ca="1" si="0"/>
        <v>0</v>
      </c>
      <c r="O16">
        <f t="shared" ca="1" si="0"/>
        <v>0</v>
      </c>
      <c r="P16">
        <f t="shared" ca="1" si="0"/>
        <v>0</v>
      </c>
    </row>
    <row r="17" spans="1:6" x14ac:dyDescent="0.25">
      <c r="A17">
        <f t="shared" si="1"/>
        <v>7</v>
      </c>
      <c r="B17" s="80"/>
      <c r="C17" s="80"/>
      <c r="D17" s="80"/>
      <c r="E17" s="80"/>
      <c r="F17" s="80"/>
    </row>
    <row r="18" spans="1:6" x14ac:dyDescent="0.25">
      <c r="A18">
        <f t="shared" si="1"/>
        <v>1</v>
      </c>
      <c r="B18" s="80" t="s">
        <v>0</v>
      </c>
      <c r="C18" s="80" t="s">
        <v>14</v>
      </c>
      <c r="D18" s="80"/>
      <c r="E18" s="80" t="s">
        <v>29</v>
      </c>
      <c r="F18" s="80" t="s">
        <v>33</v>
      </c>
    </row>
    <row r="19" spans="1:6" x14ac:dyDescent="0.25">
      <c r="A19">
        <f t="shared" si="1"/>
        <v>2</v>
      </c>
      <c r="B19" s="80" t="s">
        <v>4</v>
      </c>
      <c r="C19" s="80" t="s">
        <v>18</v>
      </c>
      <c r="D19" s="80"/>
      <c r="E19" s="80" t="s">
        <v>31</v>
      </c>
      <c r="F19" s="80">
        <v>50000</v>
      </c>
    </row>
    <row r="20" spans="1:6" x14ac:dyDescent="0.25">
      <c r="A20">
        <f t="shared" si="1"/>
        <v>3</v>
      </c>
      <c r="B20" s="80"/>
      <c r="C20" s="80"/>
      <c r="D20" s="80"/>
      <c r="E20" s="80"/>
      <c r="F20" s="80"/>
    </row>
    <row r="21" spans="1:6" x14ac:dyDescent="0.25">
      <c r="A21">
        <f t="shared" si="1"/>
        <v>4</v>
      </c>
      <c r="B21" s="80"/>
      <c r="C21" s="80"/>
      <c r="D21" s="80" t="s">
        <v>13</v>
      </c>
      <c r="E21" s="80" t="s">
        <v>57</v>
      </c>
      <c r="F21" s="80" t="s">
        <v>15</v>
      </c>
    </row>
    <row r="22" spans="1:6" x14ac:dyDescent="0.25">
      <c r="A22">
        <f t="shared" si="1"/>
        <v>5</v>
      </c>
      <c r="B22" s="80" t="s">
        <v>7</v>
      </c>
      <c r="C22" s="80">
        <v>13000</v>
      </c>
      <c r="D22" s="80"/>
      <c r="E22" s="80"/>
      <c r="F22" s="80"/>
    </row>
    <row r="23" spans="1:6" x14ac:dyDescent="0.25">
      <c r="A23">
        <f t="shared" si="1"/>
        <v>6</v>
      </c>
      <c r="B23" s="80"/>
      <c r="C23" s="80"/>
      <c r="D23" s="80"/>
      <c r="E23" s="80"/>
      <c r="F23" s="80"/>
    </row>
    <row r="24" spans="1:6" x14ac:dyDescent="0.25">
      <c r="A24">
        <f t="shared" si="1"/>
        <v>7</v>
      </c>
      <c r="B24" s="80"/>
      <c r="C24" s="80"/>
      <c r="D24" s="80"/>
      <c r="E24" s="80"/>
      <c r="F24" s="80"/>
    </row>
    <row r="25" spans="1:6" x14ac:dyDescent="0.25">
      <c r="A25">
        <f t="shared" si="1"/>
        <v>1</v>
      </c>
      <c r="B25" s="80" t="s">
        <v>0</v>
      </c>
      <c r="C25" s="80" t="s">
        <v>19</v>
      </c>
      <c r="D25" s="80"/>
      <c r="E25" s="80" t="s">
        <v>29</v>
      </c>
      <c r="F25" s="80">
        <v>123</v>
      </c>
    </row>
    <row r="26" spans="1:6" x14ac:dyDescent="0.25">
      <c r="A26">
        <f t="shared" si="1"/>
        <v>2</v>
      </c>
      <c r="B26" s="80" t="s">
        <v>4</v>
      </c>
      <c r="C26" s="80" t="s">
        <v>66</v>
      </c>
      <c r="D26" s="80"/>
      <c r="E26" s="80" t="s">
        <v>31</v>
      </c>
      <c r="F26" s="80" t="s">
        <v>59</v>
      </c>
    </row>
    <row r="27" spans="1:6" x14ac:dyDescent="0.25">
      <c r="A27">
        <f t="shared" si="1"/>
        <v>3</v>
      </c>
      <c r="B27" s="80"/>
      <c r="C27" s="80"/>
      <c r="D27" s="80"/>
      <c r="E27" s="80"/>
      <c r="F27" s="80"/>
    </row>
    <row r="28" spans="1:6" x14ac:dyDescent="0.25">
      <c r="A28">
        <f t="shared" si="1"/>
        <v>4</v>
      </c>
      <c r="B28" s="80"/>
      <c r="C28" s="80"/>
      <c r="D28" s="80" t="s">
        <v>13</v>
      </c>
      <c r="E28" s="80" t="s">
        <v>56</v>
      </c>
      <c r="F28" s="80" t="s">
        <v>55</v>
      </c>
    </row>
    <row r="29" spans="1:6" x14ac:dyDescent="0.25">
      <c r="A29">
        <f t="shared" si="1"/>
        <v>5</v>
      </c>
      <c r="B29" s="80" t="s">
        <v>7</v>
      </c>
      <c r="C29" s="80" t="e">
        <f>1/0</f>
        <v>#DIV/0!</v>
      </c>
      <c r="D29" s="80"/>
      <c r="E29" s="80"/>
      <c r="F29" s="80"/>
    </row>
    <row r="30" spans="1:6" x14ac:dyDescent="0.25">
      <c r="A30">
        <f t="shared" si="1"/>
        <v>6</v>
      </c>
      <c r="B30" s="80"/>
      <c r="C30" s="80"/>
      <c r="D30" s="80"/>
      <c r="E30" s="80"/>
      <c r="F30" s="80"/>
    </row>
    <row r="31" spans="1:6" x14ac:dyDescent="0.25">
      <c r="A31">
        <f t="shared" si="1"/>
        <v>7</v>
      </c>
      <c r="B31" s="80"/>
      <c r="C31" s="80"/>
      <c r="D31" s="80"/>
      <c r="E31" s="80"/>
      <c r="F31" s="80"/>
    </row>
    <row r="32" spans="1:6" x14ac:dyDescent="0.25">
      <c r="A32">
        <f t="shared" si="1"/>
        <v>1</v>
      </c>
      <c r="B32" s="80" t="s">
        <v>0</v>
      </c>
      <c r="C32" s="80" t="s">
        <v>14</v>
      </c>
      <c r="D32" s="80"/>
      <c r="E32" s="80" t="s">
        <v>29</v>
      </c>
      <c r="F32" s="80" t="s">
        <v>62</v>
      </c>
    </row>
    <row r="33" spans="1:6" x14ac:dyDescent="0.25">
      <c r="A33">
        <f t="shared" si="1"/>
        <v>2</v>
      </c>
      <c r="B33" s="80" t="s">
        <v>4</v>
      </c>
      <c r="C33" s="80" t="s">
        <v>18</v>
      </c>
      <c r="D33" s="80"/>
      <c r="E33" s="80" t="s">
        <v>31</v>
      </c>
      <c r="F33" s="80">
        <v>5777</v>
      </c>
    </row>
    <row r="34" spans="1:6" x14ac:dyDescent="0.25">
      <c r="A34">
        <f t="shared" si="1"/>
        <v>3</v>
      </c>
      <c r="B34" s="80"/>
      <c r="C34" s="80"/>
      <c r="D34" s="80"/>
      <c r="E34" s="80"/>
      <c r="F34" s="80"/>
    </row>
    <row r="35" spans="1:6" x14ac:dyDescent="0.25">
      <c r="A35">
        <f t="shared" si="1"/>
        <v>4</v>
      </c>
      <c r="B35" s="80"/>
      <c r="C35" s="80"/>
      <c r="D35" s="80" t="s">
        <v>13</v>
      </c>
      <c r="E35" s="80" t="s">
        <v>58</v>
      </c>
      <c r="F35" s="80" t="s">
        <v>15</v>
      </c>
    </row>
    <row r="36" spans="1:6" x14ac:dyDescent="0.25">
      <c r="A36">
        <f t="shared" si="1"/>
        <v>5</v>
      </c>
      <c r="B36" s="80" t="s">
        <v>7</v>
      </c>
      <c r="C36" s="80">
        <v>13000</v>
      </c>
      <c r="D36" s="80"/>
      <c r="E36" s="80"/>
      <c r="F36" s="80"/>
    </row>
    <row r="37" spans="1:6" x14ac:dyDescent="0.25">
      <c r="A37">
        <f t="shared" si="1"/>
        <v>6</v>
      </c>
      <c r="B37" s="80"/>
      <c r="C37" s="80"/>
      <c r="D37" s="80"/>
      <c r="E37" s="80"/>
      <c r="F37" s="80"/>
    </row>
    <row r="38" spans="1:6" x14ac:dyDescent="0.25">
      <c r="A38">
        <f t="shared" si="1"/>
        <v>7</v>
      </c>
      <c r="B38" s="80"/>
      <c r="C38" s="80"/>
      <c r="D38" s="80"/>
      <c r="E38" s="80"/>
      <c r="F38" s="80"/>
    </row>
    <row r="39" spans="1:6" x14ac:dyDescent="0.25">
      <c r="B39" s="80" t="s">
        <v>0</v>
      </c>
      <c r="C39" s="80" t="s">
        <v>19</v>
      </c>
      <c r="D39" s="80"/>
      <c r="E39" s="80" t="s">
        <v>29</v>
      </c>
      <c r="F39" s="80" t="s">
        <v>63</v>
      </c>
    </row>
    <row r="40" spans="1:6" x14ac:dyDescent="0.25">
      <c r="B40" s="80" t="s">
        <v>4</v>
      </c>
      <c r="C40" s="80" t="s">
        <v>20</v>
      </c>
      <c r="D40" s="80"/>
      <c r="E40" s="80" t="s">
        <v>31</v>
      </c>
      <c r="F40" s="80">
        <v>50000</v>
      </c>
    </row>
    <row r="41" spans="1:6" x14ac:dyDescent="0.25">
      <c r="B41" s="80"/>
      <c r="C41" s="80"/>
      <c r="D41" s="80"/>
      <c r="E41" s="80"/>
      <c r="F41" s="80"/>
    </row>
    <row r="42" spans="1:6" x14ac:dyDescent="0.25">
      <c r="B42" s="80"/>
      <c r="C42" s="80"/>
      <c r="D42" s="80" t="s">
        <v>13</v>
      </c>
      <c r="E42" s="80" t="s">
        <v>60</v>
      </c>
      <c r="F42" s="80" t="s">
        <v>61</v>
      </c>
    </row>
    <row r="43" spans="1:6" x14ac:dyDescent="0.25">
      <c r="B43" s="80" t="s">
        <v>7</v>
      </c>
      <c r="C43" s="80">
        <v>12345</v>
      </c>
      <c r="D43" s="80"/>
      <c r="E43" s="80"/>
      <c r="F43" s="80"/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4" workbookViewId="0">
      <selection activeCell="C26" sqref="C26"/>
    </sheetView>
  </sheetViews>
  <sheetFormatPr defaultRowHeight="15" x14ac:dyDescent="0.25"/>
  <cols>
    <col min="3" max="3" width="21.7109375" customWidth="1"/>
    <col min="5" max="5" width="14.5703125" customWidth="1"/>
    <col min="6" max="6" width="13.85546875" customWidth="1"/>
    <col min="8" max="8" width="14.5703125" customWidth="1"/>
    <col min="11" max="11" width="17.140625" customWidth="1"/>
    <col min="12" max="12" width="15.5703125" customWidth="1"/>
    <col min="14" max="14" width="21" customWidth="1"/>
    <col min="15" max="15" width="12.42578125" customWidth="1"/>
    <col min="16" max="16" width="13.42578125" customWidth="1"/>
  </cols>
  <sheetData>
    <row r="1" spans="1:16" ht="15.75" x14ac:dyDescent="0.25">
      <c r="B1" s="100" t="s">
        <v>64</v>
      </c>
      <c r="C1" s="100"/>
      <c r="D1" s="100"/>
      <c r="E1" s="100"/>
      <c r="F1" s="100"/>
    </row>
    <row r="4" spans="1:16" x14ac:dyDescent="0.25">
      <c r="A4">
        <v>1</v>
      </c>
      <c r="B4" s="80" t="s">
        <v>0</v>
      </c>
      <c r="C4" s="80" t="s">
        <v>1</v>
      </c>
      <c r="D4" s="80"/>
      <c r="E4" s="80" t="s">
        <v>29</v>
      </c>
      <c r="F4" s="80" t="s">
        <v>30</v>
      </c>
    </row>
    <row r="5" spans="1:16" x14ac:dyDescent="0.25">
      <c r="A5">
        <v>2</v>
      </c>
      <c r="B5" s="80" t="s">
        <v>4</v>
      </c>
      <c r="C5" s="80" t="s">
        <v>17</v>
      </c>
      <c r="D5" s="80"/>
      <c r="E5" s="80" t="s">
        <v>31</v>
      </c>
      <c r="F5" s="80">
        <v>50000</v>
      </c>
    </row>
    <row r="6" spans="1:16" x14ac:dyDescent="0.25">
      <c r="A6">
        <v>3</v>
      </c>
      <c r="B6" s="80"/>
      <c r="C6" s="80"/>
      <c r="D6" s="80"/>
      <c r="E6" s="80"/>
      <c r="F6" s="80"/>
    </row>
    <row r="7" spans="1:16" x14ac:dyDescent="0.25">
      <c r="A7">
        <v>4</v>
      </c>
      <c r="B7" s="80"/>
      <c r="C7" s="80"/>
      <c r="D7" s="80" t="s">
        <v>13</v>
      </c>
      <c r="E7" s="80" t="s">
        <v>8</v>
      </c>
      <c r="F7" s="80" t="s">
        <v>9</v>
      </c>
      <c r="H7" s="78" t="s">
        <v>23</v>
      </c>
      <c r="J7">
        <v>0</v>
      </c>
      <c r="K7">
        <v>1</v>
      </c>
      <c r="L7">
        <v>3</v>
      </c>
      <c r="M7">
        <v>3</v>
      </c>
      <c r="N7">
        <v>4</v>
      </c>
      <c r="O7">
        <v>0</v>
      </c>
      <c r="P7">
        <v>1</v>
      </c>
    </row>
    <row r="8" spans="1:16" x14ac:dyDescent="0.25">
      <c r="A8">
        <v>5</v>
      </c>
      <c r="B8" s="80" t="s">
        <v>7</v>
      </c>
      <c r="C8" s="80">
        <v>15000</v>
      </c>
      <c r="D8" s="80"/>
      <c r="E8" s="80"/>
      <c r="F8" s="80"/>
      <c r="H8" s="78" t="s">
        <v>22</v>
      </c>
      <c r="J8">
        <v>0</v>
      </c>
      <c r="K8">
        <v>0</v>
      </c>
      <c r="L8">
        <v>2</v>
      </c>
      <c r="M8">
        <v>3</v>
      </c>
      <c r="N8">
        <v>0</v>
      </c>
      <c r="O8">
        <v>3</v>
      </c>
      <c r="P8">
        <v>3</v>
      </c>
    </row>
    <row r="9" spans="1:16" x14ac:dyDescent="0.25">
      <c r="A9">
        <v>6</v>
      </c>
      <c r="B9" s="80"/>
      <c r="C9" s="80"/>
      <c r="D9" s="80"/>
      <c r="E9" s="80"/>
      <c r="F9" s="80"/>
      <c r="H9" s="81" t="s">
        <v>21</v>
      </c>
      <c r="I9" s="1" t="s">
        <v>2</v>
      </c>
      <c r="J9" s="1" t="s">
        <v>3</v>
      </c>
      <c r="K9" s="1" t="s">
        <v>4</v>
      </c>
      <c r="L9" s="1" t="s">
        <v>5</v>
      </c>
      <c r="M9" s="1" t="s">
        <v>6</v>
      </c>
      <c r="N9" s="82" t="s">
        <v>7</v>
      </c>
      <c r="O9" s="82" t="s">
        <v>34</v>
      </c>
      <c r="P9" s="82" t="s">
        <v>35</v>
      </c>
    </row>
    <row r="10" spans="1:16" x14ac:dyDescent="0.25">
      <c r="A10">
        <v>7</v>
      </c>
      <c r="B10" s="80"/>
      <c r="C10" s="80"/>
      <c r="D10" s="80"/>
      <c r="E10" s="80"/>
      <c r="F10" s="80"/>
      <c r="H10">
        <v>1</v>
      </c>
      <c r="I10">
        <v>1</v>
      </c>
      <c r="J10" t="str">
        <f t="shared" ref="J10:P16" ca="1" si="0">OFFSET($C$3,$H10+J$7,J$8)</f>
        <v>Petra</v>
      </c>
      <c r="K10" t="str">
        <f t="shared" ca="1" si="0"/>
        <v>Rakosničkova</v>
      </c>
      <c r="L10" t="str">
        <f t="shared" ca="1" si="0"/>
        <v>Nádražní 27</v>
      </c>
      <c r="M10" t="str">
        <f t="shared" ca="1" si="0"/>
        <v>Praha 5</v>
      </c>
      <c r="N10">
        <f t="shared" ca="1" si="0"/>
        <v>15000</v>
      </c>
      <c r="O10" t="str">
        <f t="shared" ca="1" si="0"/>
        <v>Smlouva</v>
      </c>
      <c r="P10">
        <f t="shared" ca="1" si="0"/>
        <v>50000</v>
      </c>
    </row>
    <row r="11" spans="1:16" x14ac:dyDescent="0.25">
      <c r="A11">
        <f>A4</f>
        <v>1</v>
      </c>
      <c r="B11" s="80" t="s">
        <v>0</v>
      </c>
      <c r="C11" s="80" t="s">
        <v>10</v>
      </c>
      <c r="D11" s="80"/>
      <c r="E11" s="80" t="s">
        <v>29</v>
      </c>
      <c r="F11" s="80" t="s">
        <v>32</v>
      </c>
      <c r="H11">
        <f>H10+7</f>
        <v>8</v>
      </c>
      <c r="I11">
        <v>2</v>
      </c>
      <c r="J11" t="str">
        <f t="shared" ca="1" si="0"/>
        <v>Václav</v>
      </c>
      <c r="K11" t="str">
        <f t="shared" ca="1" si="0"/>
        <v>Kostka</v>
      </c>
      <c r="L11" t="str">
        <f t="shared" ca="1" si="0"/>
        <v>Nenalezená</v>
      </c>
      <c r="M11" t="str">
        <f t="shared" ca="1" si="0"/>
        <v>Praha - Krč</v>
      </c>
      <c r="N11">
        <f t="shared" ca="1" si="0"/>
        <v>14000</v>
      </c>
      <c r="O11" t="str">
        <f t="shared" ca="1" si="0"/>
        <v>Zastoupení</v>
      </c>
      <c r="P11">
        <f t="shared" ca="1" si="0"/>
        <v>20000</v>
      </c>
    </row>
    <row r="12" spans="1:16" x14ac:dyDescent="0.25">
      <c r="A12">
        <f t="shared" ref="A12:A38" si="1">A5</f>
        <v>2</v>
      </c>
      <c r="B12" s="80" t="s">
        <v>4</v>
      </c>
      <c r="C12" s="80" t="s">
        <v>11</v>
      </c>
      <c r="D12" s="80"/>
      <c r="E12" s="80" t="s">
        <v>31</v>
      </c>
      <c r="F12" s="80">
        <v>20000</v>
      </c>
      <c r="H12">
        <f>H11+7</f>
        <v>15</v>
      </c>
      <c r="I12">
        <v>3</v>
      </c>
      <c r="J12" t="str">
        <f t="shared" ca="1" si="0"/>
        <v>Martina</v>
      </c>
      <c r="K12" t="str">
        <f t="shared" ca="1" si="0"/>
        <v>Krychle</v>
      </c>
      <c r="L12" t="str">
        <f t="shared" ca="1" si="0"/>
        <v>Husitská 5</v>
      </c>
      <c r="M12" t="str">
        <f t="shared" ca="1" si="0"/>
        <v>Brno</v>
      </c>
      <c r="N12">
        <f t="shared" ca="1" si="0"/>
        <v>13000</v>
      </c>
      <c r="O12" t="str">
        <f t="shared" ca="1" si="0"/>
        <v>Konzultace</v>
      </c>
      <c r="P12">
        <f t="shared" ca="1" si="0"/>
        <v>50000</v>
      </c>
    </row>
    <row r="13" spans="1:16" x14ac:dyDescent="0.25">
      <c r="A13">
        <f t="shared" si="1"/>
        <v>3</v>
      </c>
      <c r="B13" s="80"/>
      <c r="C13" s="80"/>
      <c r="D13" s="80"/>
      <c r="E13" s="80"/>
      <c r="F13" s="80"/>
      <c r="H13">
        <f t="shared" ref="H13:H16" si="2">H12+7</f>
        <v>22</v>
      </c>
      <c r="I13">
        <v>4</v>
      </c>
      <c r="J13" t="str">
        <f t="shared" ca="1" si="0"/>
        <v>Pepa</v>
      </c>
      <c r="K13" t="str">
        <f t="shared" ca="1" si="0"/>
        <v>Velký</v>
      </c>
      <c r="L13" t="str">
        <f t="shared" ca="1" si="0"/>
        <v>Hlavní 8</v>
      </c>
      <c r="M13" t="str">
        <f t="shared" ca="1" si="0"/>
        <v>Ostrava</v>
      </c>
      <c r="N13" t="e">
        <f t="shared" ca="1" si="0"/>
        <v>#DIV/0!</v>
      </c>
      <c r="O13" t="str">
        <f t="shared" ca="1" si="0"/>
        <v>Konzultace</v>
      </c>
      <c r="P13" t="str">
        <f t="shared" ca="1" si="0"/>
        <v>tisicovka</v>
      </c>
    </row>
    <row r="14" spans="1:16" x14ac:dyDescent="0.25">
      <c r="A14">
        <f t="shared" si="1"/>
        <v>4</v>
      </c>
      <c r="B14" s="80"/>
      <c r="C14" s="80"/>
      <c r="D14" s="80" t="s">
        <v>13</v>
      </c>
      <c r="E14" s="80" t="s">
        <v>16</v>
      </c>
      <c r="F14" s="80" t="s">
        <v>12</v>
      </c>
      <c r="H14">
        <f t="shared" si="2"/>
        <v>29</v>
      </c>
      <c r="I14">
        <v>5</v>
      </c>
      <c r="J14" t="str">
        <f t="shared" ca="1" si="0"/>
        <v>Martina</v>
      </c>
      <c r="K14" t="str">
        <f t="shared" ca="1" si="0"/>
        <v>Krychle</v>
      </c>
      <c r="L14" t="str">
        <f t="shared" ca="1" si="0"/>
        <v>Husitská 8</v>
      </c>
      <c r="M14" t="str">
        <f t="shared" ca="1" si="0"/>
        <v>Brno</v>
      </c>
      <c r="N14">
        <f t="shared" ca="1" si="0"/>
        <v>13000</v>
      </c>
      <c r="O14" t="str">
        <f t="shared" ca="1" si="0"/>
        <v>PPC</v>
      </c>
      <c r="P14">
        <f t="shared" ca="1" si="0"/>
        <v>5777</v>
      </c>
    </row>
    <row r="15" spans="1:16" x14ac:dyDescent="0.25">
      <c r="A15">
        <f t="shared" si="1"/>
        <v>5</v>
      </c>
      <c r="B15" s="80" t="s">
        <v>7</v>
      </c>
      <c r="C15" s="80">
        <v>14000</v>
      </c>
      <c r="D15" s="80"/>
      <c r="E15" s="80"/>
      <c r="F15" s="80"/>
      <c r="H15">
        <f t="shared" si="2"/>
        <v>36</v>
      </c>
      <c r="I15">
        <v>6</v>
      </c>
      <c r="J15" t="str">
        <f t="shared" ca="1" si="0"/>
        <v>Pepa</v>
      </c>
      <c r="K15" t="str">
        <f t="shared" ca="1" si="0"/>
        <v>Válec</v>
      </c>
      <c r="L15" t="str">
        <f t="shared" ca="1" si="0"/>
        <v>Brněnská</v>
      </c>
      <c r="M15" t="str">
        <f t="shared" ca="1" si="0"/>
        <v>Opava</v>
      </c>
      <c r="N15">
        <f t="shared" ca="1" si="0"/>
        <v>12345</v>
      </c>
      <c r="O15">
        <f t="shared" ca="1" si="0"/>
        <v>123</v>
      </c>
      <c r="P15">
        <f t="shared" ca="1" si="0"/>
        <v>50000</v>
      </c>
    </row>
    <row r="16" spans="1:16" x14ac:dyDescent="0.25">
      <c r="A16">
        <f t="shared" si="1"/>
        <v>6</v>
      </c>
      <c r="B16" s="80"/>
      <c r="C16" s="80"/>
      <c r="D16" s="80"/>
      <c r="E16" s="80"/>
      <c r="F16" s="80"/>
      <c r="H16">
        <f t="shared" si="2"/>
        <v>43</v>
      </c>
      <c r="I16">
        <v>7</v>
      </c>
      <c r="J16">
        <f t="shared" ca="1" si="0"/>
        <v>0</v>
      </c>
      <c r="K16">
        <f t="shared" ca="1" si="0"/>
        <v>0</v>
      </c>
      <c r="L16">
        <f t="shared" ca="1" si="0"/>
        <v>0</v>
      </c>
      <c r="M16">
        <f t="shared" ca="1" si="0"/>
        <v>0</v>
      </c>
      <c r="N16">
        <f t="shared" ca="1" si="0"/>
        <v>0</v>
      </c>
      <c r="O16">
        <f t="shared" ca="1" si="0"/>
        <v>0</v>
      </c>
      <c r="P16">
        <f t="shared" ca="1" si="0"/>
        <v>0</v>
      </c>
    </row>
    <row r="17" spans="1:16" x14ac:dyDescent="0.25">
      <c r="A17">
        <f t="shared" si="1"/>
        <v>7</v>
      </c>
      <c r="B17" s="80"/>
      <c r="C17" s="80"/>
      <c r="D17" s="80"/>
      <c r="E17" s="80"/>
      <c r="F17" s="80"/>
    </row>
    <row r="18" spans="1:16" x14ac:dyDescent="0.25">
      <c r="A18">
        <f t="shared" si="1"/>
        <v>1</v>
      </c>
      <c r="B18" s="80" t="s">
        <v>0</v>
      </c>
      <c r="C18" s="80" t="s">
        <v>14</v>
      </c>
      <c r="D18" s="80"/>
      <c r="E18" s="80" t="s">
        <v>29</v>
      </c>
      <c r="F18" s="80" t="s">
        <v>33</v>
      </c>
    </row>
    <row r="19" spans="1:16" x14ac:dyDescent="0.25">
      <c r="A19">
        <f t="shared" si="1"/>
        <v>2</v>
      </c>
      <c r="B19" s="80" t="s">
        <v>4</v>
      </c>
      <c r="C19" s="80" t="s">
        <v>18</v>
      </c>
      <c r="D19" s="80"/>
      <c r="E19" s="80" t="s">
        <v>31</v>
      </c>
      <c r="F19" s="80">
        <v>50000</v>
      </c>
    </row>
    <row r="20" spans="1:16" x14ac:dyDescent="0.25">
      <c r="A20">
        <f t="shared" si="1"/>
        <v>3</v>
      </c>
      <c r="B20" s="80"/>
      <c r="C20" s="80"/>
      <c r="D20" s="80"/>
      <c r="E20" s="80"/>
      <c r="F20" s="80"/>
      <c r="I20" s="1" t="s">
        <v>2</v>
      </c>
      <c r="J20" s="1" t="s">
        <v>3</v>
      </c>
      <c r="K20" s="1" t="s">
        <v>4</v>
      </c>
      <c r="L20" s="1" t="s">
        <v>5</v>
      </c>
      <c r="M20" s="1" t="s">
        <v>6</v>
      </c>
      <c r="N20" s="82" t="s">
        <v>7</v>
      </c>
      <c r="O20" s="82" t="s">
        <v>34</v>
      </c>
      <c r="P20" s="82" t="s">
        <v>35</v>
      </c>
    </row>
    <row r="21" spans="1:16" x14ac:dyDescent="0.25">
      <c r="A21">
        <f t="shared" si="1"/>
        <v>4</v>
      </c>
      <c r="B21" s="80"/>
      <c r="C21" s="80"/>
      <c r="D21" s="80" t="s">
        <v>13</v>
      </c>
      <c r="E21" s="80" t="s">
        <v>57</v>
      </c>
      <c r="F21" s="80" t="s">
        <v>15</v>
      </c>
      <c r="I21">
        <v>1</v>
      </c>
      <c r="J21" t="str">
        <f ca="1">J10</f>
        <v>Petra</v>
      </c>
      <c r="K21" t="str">
        <f t="shared" ref="K21:M21" ca="1" si="3">K10</f>
        <v>Rakosničkova</v>
      </c>
      <c r="L21" t="str">
        <f t="shared" ca="1" si="3"/>
        <v>Nádražní 27</v>
      </c>
      <c r="M21" t="str">
        <f t="shared" ca="1" si="3"/>
        <v>Praha 5</v>
      </c>
      <c r="N21">
        <f ca="1">IFERROR(N10,"")</f>
        <v>15000</v>
      </c>
      <c r="O21" t="str">
        <f ca="1">IF(ISTEXT(O10),O10,"Chyba")</f>
        <v>Smlouva</v>
      </c>
      <c r="P21">
        <f ca="1">IF(ISNUMBER(P10),P10,"Bez částky")</f>
        <v>50000</v>
      </c>
    </row>
    <row r="22" spans="1:16" x14ac:dyDescent="0.25">
      <c r="A22">
        <f t="shared" si="1"/>
        <v>5</v>
      </c>
      <c r="B22" s="80" t="s">
        <v>7</v>
      </c>
      <c r="C22" s="80">
        <v>13000</v>
      </c>
      <c r="D22" s="80"/>
      <c r="E22" s="80"/>
      <c r="F22" s="80"/>
      <c r="I22">
        <v>2</v>
      </c>
      <c r="J22" t="str">
        <f t="shared" ref="J22:M22" ca="1" si="4">J11</f>
        <v>Václav</v>
      </c>
      <c r="K22" t="str">
        <f t="shared" ca="1" si="4"/>
        <v>Kostka</v>
      </c>
      <c r="L22" t="str">
        <f t="shared" ca="1" si="4"/>
        <v>Nenalezená</v>
      </c>
      <c r="M22" t="str">
        <f t="shared" ca="1" si="4"/>
        <v>Praha - Krč</v>
      </c>
      <c r="N22">
        <f t="shared" ref="N22:N27" ca="1" si="5">IFERROR(N11,"")</f>
        <v>14000</v>
      </c>
      <c r="O22" t="str">
        <f t="shared" ref="O22:O27" ca="1" si="6">IF(ISTEXT(O11),O11,"Chyba")</f>
        <v>Zastoupení</v>
      </c>
      <c r="P22">
        <f t="shared" ref="P22:P27" ca="1" si="7">IF(ISNUMBER(P11),P11,"Bez částky")</f>
        <v>20000</v>
      </c>
    </row>
    <row r="23" spans="1:16" x14ac:dyDescent="0.25">
      <c r="A23">
        <f t="shared" si="1"/>
        <v>6</v>
      </c>
      <c r="B23" s="80"/>
      <c r="C23" s="80"/>
      <c r="D23" s="80"/>
      <c r="E23" s="80"/>
      <c r="F23" s="80"/>
      <c r="I23">
        <v>3</v>
      </c>
      <c r="J23" t="str">
        <f t="shared" ref="J23:M23" ca="1" si="8">J12</f>
        <v>Martina</v>
      </c>
      <c r="K23" t="str">
        <f t="shared" ca="1" si="8"/>
        <v>Krychle</v>
      </c>
      <c r="L23" t="str">
        <f t="shared" ca="1" si="8"/>
        <v>Husitská 5</v>
      </c>
      <c r="M23" t="str">
        <f t="shared" ca="1" si="8"/>
        <v>Brno</v>
      </c>
      <c r="N23">
        <f t="shared" ca="1" si="5"/>
        <v>13000</v>
      </c>
      <c r="O23" t="str">
        <f t="shared" ca="1" si="6"/>
        <v>Konzultace</v>
      </c>
      <c r="P23">
        <f t="shared" ca="1" si="7"/>
        <v>50000</v>
      </c>
    </row>
    <row r="24" spans="1:16" x14ac:dyDescent="0.25">
      <c r="A24">
        <f t="shared" si="1"/>
        <v>7</v>
      </c>
      <c r="B24" s="80"/>
      <c r="C24" s="80"/>
      <c r="D24" s="80"/>
      <c r="E24" s="80"/>
      <c r="F24" s="80"/>
      <c r="I24">
        <v>4</v>
      </c>
      <c r="J24" t="str">
        <f t="shared" ref="J24:M24" ca="1" si="9">J13</f>
        <v>Pepa</v>
      </c>
      <c r="K24" t="str">
        <f t="shared" ca="1" si="9"/>
        <v>Velký</v>
      </c>
      <c r="L24" t="str">
        <f t="shared" ca="1" si="9"/>
        <v>Hlavní 8</v>
      </c>
      <c r="M24" t="str">
        <f t="shared" ca="1" si="9"/>
        <v>Ostrava</v>
      </c>
      <c r="N24" t="str">
        <f t="shared" ca="1" si="5"/>
        <v/>
      </c>
      <c r="O24" t="str">
        <f t="shared" ca="1" si="6"/>
        <v>Konzultace</v>
      </c>
      <c r="P24" t="str">
        <f t="shared" ca="1" si="7"/>
        <v>Bez částky</v>
      </c>
    </row>
    <row r="25" spans="1:16" x14ac:dyDescent="0.25">
      <c r="A25">
        <f t="shared" si="1"/>
        <v>1</v>
      </c>
      <c r="B25" s="80" t="s">
        <v>0</v>
      </c>
      <c r="C25" s="80" t="s">
        <v>19</v>
      </c>
      <c r="D25" s="80"/>
      <c r="E25" s="80" t="s">
        <v>29</v>
      </c>
      <c r="F25" s="80" t="s">
        <v>33</v>
      </c>
      <c r="I25">
        <v>5</v>
      </c>
      <c r="J25" t="str">
        <f t="shared" ref="J25:M25" ca="1" si="10">J14</f>
        <v>Martina</v>
      </c>
      <c r="K25" t="str">
        <f t="shared" ca="1" si="10"/>
        <v>Krychle</v>
      </c>
      <c r="L25" t="str">
        <f t="shared" ca="1" si="10"/>
        <v>Husitská 8</v>
      </c>
      <c r="M25" t="str">
        <f t="shared" ca="1" si="10"/>
        <v>Brno</v>
      </c>
      <c r="N25">
        <f t="shared" ca="1" si="5"/>
        <v>13000</v>
      </c>
      <c r="O25" t="str">
        <f t="shared" ca="1" si="6"/>
        <v>PPC</v>
      </c>
      <c r="P25">
        <f t="shared" ca="1" si="7"/>
        <v>5777</v>
      </c>
    </row>
    <row r="26" spans="1:16" x14ac:dyDescent="0.25">
      <c r="A26">
        <f t="shared" si="1"/>
        <v>2</v>
      </c>
      <c r="B26" s="80" t="s">
        <v>4</v>
      </c>
      <c r="C26" s="80" t="s">
        <v>66</v>
      </c>
      <c r="D26" s="80"/>
      <c r="E26" s="80" t="s">
        <v>31</v>
      </c>
      <c r="F26" s="80" t="s">
        <v>59</v>
      </c>
      <c r="I26">
        <v>6</v>
      </c>
      <c r="J26" t="str">
        <f t="shared" ref="J26:M26" ca="1" si="11">J15</f>
        <v>Pepa</v>
      </c>
      <c r="K26" t="str">
        <f t="shared" ca="1" si="11"/>
        <v>Válec</v>
      </c>
      <c r="L26" t="str">
        <f t="shared" ca="1" si="11"/>
        <v>Brněnská</v>
      </c>
      <c r="M26" t="str">
        <f t="shared" ca="1" si="11"/>
        <v>Opava</v>
      </c>
      <c r="N26">
        <f t="shared" ca="1" si="5"/>
        <v>12345</v>
      </c>
      <c r="O26" t="str">
        <f t="shared" ca="1" si="6"/>
        <v>Chyba</v>
      </c>
      <c r="P26">
        <f t="shared" ca="1" si="7"/>
        <v>50000</v>
      </c>
    </row>
    <row r="27" spans="1:16" x14ac:dyDescent="0.25">
      <c r="A27">
        <f t="shared" si="1"/>
        <v>3</v>
      </c>
      <c r="B27" s="80"/>
      <c r="C27" s="80"/>
      <c r="D27" s="80"/>
      <c r="E27" s="80"/>
      <c r="F27" s="80"/>
      <c r="I27">
        <v>7</v>
      </c>
      <c r="J27">
        <f t="shared" ref="J27:M27" ca="1" si="12">J16</f>
        <v>0</v>
      </c>
      <c r="K27">
        <f t="shared" ca="1" si="12"/>
        <v>0</v>
      </c>
      <c r="L27">
        <f t="shared" ca="1" si="12"/>
        <v>0</v>
      </c>
      <c r="M27">
        <f t="shared" ca="1" si="12"/>
        <v>0</v>
      </c>
      <c r="N27">
        <f t="shared" ca="1" si="5"/>
        <v>0</v>
      </c>
      <c r="O27" t="str">
        <f t="shared" ca="1" si="6"/>
        <v>Chyba</v>
      </c>
      <c r="P27">
        <f t="shared" ca="1" si="7"/>
        <v>0</v>
      </c>
    </row>
    <row r="28" spans="1:16" x14ac:dyDescent="0.25">
      <c r="A28">
        <f t="shared" si="1"/>
        <v>4</v>
      </c>
      <c r="B28" s="80"/>
      <c r="C28" s="80"/>
      <c r="D28" s="80" t="s">
        <v>13</v>
      </c>
      <c r="E28" s="80" t="s">
        <v>56</v>
      </c>
      <c r="F28" s="80" t="s">
        <v>55</v>
      </c>
    </row>
    <row r="29" spans="1:16" x14ac:dyDescent="0.25">
      <c r="A29">
        <f t="shared" si="1"/>
        <v>5</v>
      </c>
      <c r="B29" s="80" t="s">
        <v>7</v>
      </c>
      <c r="C29" s="80" t="e">
        <f>1/0</f>
        <v>#DIV/0!</v>
      </c>
      <c r="D29" s="80"/>
      <c r="E29" s="80"/>
      <c r="F29" s="80"/>
    </row>
    <row r="30" spans="1:16" x14ac:dyDescent="0.25">
      <c r="A30">
        <f t="shared" si="1"/>
        <v>6</v>
      </c>
      <c r="B30" s="80"/>
      <c r="C30" s="80"/>
      <c r="D30" s="80"/>
      <c r="E30" s="80"/>
      <c r="F30" s="80"/>
    </row>
    <row r="31" spans="1:16" x14ac:dyDescent="0.25">
      <c r="A31">
        <f t="shared" si="1"/>
        <v>7</v>
      </c>
      <c r="B31" s="80"/>
      <c r="C31" s="80"/>
      <c r="D31" s="80"/>
      <c r="E31" s="80"/>
      <c r="F31" s="80"/>
    </row>
    <row r="32" spans="1:16" x14ac:dyDescent="0.25">
      <c r="A32">
        <f t="shared" si="1"/>
        <v>1</v>
      </c>
      <c r="B32" s="80" t="s">
        <v>0</v>
      </c>
      <c r="C32" s="80" t="s">
        <v>14</v>
      </c>
      <c r="D32" s="80"/>
      <c r="E32" s="80" t="s">
        <v>29</v>
      </c>
      <c r="F32" s="80" t="s">
        <v>62</v>
      </c>
    </row>
    <row r="33" spans="1:6" x14ac:dyDescent="0.25">
      <c r="A33">
        <f t="shared" si="1"/>
        <v>2</v>
      </c>
      <c r="B33" s="80" t="s">
        <v>4</v>
      </c>
      <c r="C33" s="80" t="s">
        <v>18</v>
      </c>
      <c r="D33" s="80"/>
      <c r="E33" s="80" t="s">
        <v>31</v>
      </c>
      <c r="F33" s="80">
        <v>5777</v>
      </c>
    </row>
    <row r="34" spans="1:6" x14ac:dyDescent="0.25">
      <c r="A34">
        <f t="shared" si="1"/>
        <v>3</v>
      </c>
      <c r="B34" s="80"/>
      <c r="C34" s="80"/>
      <c r="D34" s="80"/>
      <c r="E34" s="80"/>
      <c r="F34" s="80"/>
    </row>
    <row r="35" spans="1:6" x14ac:dyDescent="0.25">
      <c r="A35">
        <f t="shared" si="1"/>
        <v>4</v>
      </c>
      <c r="B35" s="80"/>
      <c r="C35" s="80"/>
      <c r="D35" s="80" t="s">
        <v>13</v>
      </c>
      <c r="E35" s="80" t="s">
        <v>58</v>
      </c>
      <c r="F35" s="80" t="s">
        <v>15</v>
      </c>
    </row>
    <row r="36" spans="1:6" x14ac:dyDescent="0.25">
      <c r="A36">
        <f t="shared" si="1"/>
        <v>5</v>
      </c>
      <c r="B36" s="80" t="s">
        <v>7</v>
      </c>
      <c r="C36" s="80">
        <v>13000</v>
      </c>
      <c r="D36" s="80"/>
      <c r="E36" s="80"/>
      <c r="F36" s="80"/>
    </row>
    <row r="37" spans="1:6" x14ac:dyDescent="0.25">
      <c r="A37">
        <f t="shared" si="1"/>
        <v>6</v>
      </c>
      <c r="B37" s="80"/>
      <c r="C37" s="80"/>
      <c r="D37" s="80"/>
      <c r="E37" s="80"/>
      <c r="F37" s="80"/>
    </row>
    <row r="38" spans="1:6" x14ac:dyDescent="0.25">
      <c r="A38">
        <f t="shared" si="1"/>
        <v>7</v>
      </c>
      <c r="B38" s="80"/>
      <c r="C38" s="80"/>
      <c r="D38" s="80"/>
      <c r="E38" s="80"/>
      <c r="F38" s="80"/>
    </row>
    <row r="39" spans="1:6" x14ac:dyDescent="0.25">
      <c r="B39" s="80" t="s">
        <v>0</v>
      </c>
      <c r="C39" s="80" t="s">
        <v>19</v>
      </c>
      <c r="D39" s="80"/>
      <c r="E39" s="80" t="s">
        <v>29</v>
      </c>
      <c r="F39" s="80">
        <v>123</v>
      </c>
    </row>
    <row r="40" spans="1:6" x14ac:dyDescent="0.25">
      <c r="B40" s="80" t="s">
        <v>4</v>
      </c>
      <c r="C40" s="80" t="s">
        <v>20</v>
      </c>
      <c r="D40" s="80"/>
      <c r="E40" s="80" t="s">
        <v>31</v>
      </c>
      <c r="F40" s="80">
        <v>50000</v>
      </c>
    </row>
    <row r="41" spans="1:6" x14ac:dyDescent="0.25">
      <c r="B41" s="80"/>
      <c r="C41" s="80"/>
      <c r="D41" s="80"/>
      <c r="E41" s="80"/>
      <c r="F41" s="80"/>
    </row>
    <row r="42" spans="1:6" x14ac:dyDescent="0.25">
      <c r="B42" s="80"/>
      <c r="C42" s="80"/>
      <c r="D42" s="80" t="s">
        <v>13</v>
      </c>
      <c r="E42" s="80" t="s">
        <v>60</v>
      </c>
      <c r="F42" s="80" t="s">
        <v>61</v>
      </c>
    </row>
    <row r="43" spans="1:6" x14ac:dyDescent="0.25">
      <c r="B43" s="80" t="s">
        <v>7</v>
      </c>
      <c r="C43" s="80">
        <v>12345</v>
      </c>
      <c r="D43" s="80"/>
      <c r="E43" s="80"/>
      <c r="F43" s="80"/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4" workbookViewId="0">
      <selection activeCell="K29" sqref="K29"/>
    </sheetView>
  </sheetViews>
  <sheetFormatPr defaultRowHeight="15" x14ac:dyDescent="0.25"/>
  <cols>
    <col min="3" max="3" width="21.7109375" customWidth="1"/>
    <col min="5" max="5" width="14.5703125" customWidth="1"/>
    <col min="6" max="6" width="13.85546875" customWidth="1"/>
    <col min="8" max="8" width="14.5703125" customWidth="1"/>
    <col min="11" max="11" width="17.140625" customWidth="1"/>
    <col min="12" max="12" width="15.5703125" customWidth="1"/>
    <col min="14" max="14" width="21" customWidth="1"/>
    <col min="15" max="15" width="12.42578125" customWidth="1"/>
    <col min="16" max="16" width="13.42578125" customWidth="1"/>
  </cols>
  <sheetData>
    <row r="1" spans="1:16" ht="15.75" x14ac:dyDescent="0.25">
      <c r="B1" s="100" t="s">
        <v>64</v>
      </c>
      <c r="C1" s="100"/>
      <c r="D1" s="100"/>
      <c r="E1" s="100"/>
      <c r="F1" s="100"/>
    </row>
    <row r="4" spans="1:16" x14ac:dyDescent="0.25">
      <c r="A4">
        <v>1</v>
      </c>
      <c r="B4" s="80" t="s">
        <v>0</v>
      </c>
      <c r="C4" s="80" t="s">
        <v>1</v>
      </c>
      <c r="D4" s="80"/>
      <c r="E4" s="80" t="s">
        <v>29</v>
      </c>
      <c r="F4" s="80" t="s">
        <v>30</v>
      </c>
    </row>
    <row r="5" spans="1:16" x14ac:dyDescent="0.25">
      <c r="A5">
        <v>2</v>
      </c>
      <c r="B5" s="80" t="s">
        <v>4</v>
      </c>
      <c r="C5" s="80" t="s">
        <v>17</v>
      </c>
      <c r="D5" s="80"/>
      <c r="E5" s="80" t="s">
        <v>31</v>
      </c>
      <c r="F5" s="80">
        <v>50000</v>
      </c>
    </row>
    <row r="6" spans="1:16" x14ac:dyDescent="0.25">
      <c r="A6">
        <v>3</v>
      </c>
      <c r="B6" s="80"/>
      <c r="C6" s="80"/>
      <c r="D6" s="80"/>
      <c r="E6" s="80"/>
      <c r="F6" s="80"/>
    </row>
    <row r="7" spans="1:16" x14ac:dyDescent="0.25">
      <c r="A7">
        <v>4</v>
      </c>
      <c r="B7" s="80"/>
      <c r="C7" s="80"/>
      <c r="D7" s="80" t="s">
        <v>13</v>
      </c>
      <c r="E7" s="80" t="s">
        <v>8</v>
      </c>
      <c r="F7" s="80" t="s">
        <v>9</v>
      </c>
      <c r="H7" s="78" t="s">
        <v>23</v>
      </c>
      <c r="J7">
        <v>0</v>
      </c>
      <c r="K7">
        <v>1</v>
      </c>
      <c r="L7">
        <v>3</v>
      </c>
      <c r="M7">
        <v>3</v>
      </c>
      <c r="N7">
        <v>4</v>
      </c>
      <c r="O7">
        <v>0</v>
      </c>
      <c r="P7">
        <v>1</v>
      </c>
    </row>
    <row r="8" spans="1:16" x14ac:dyDescent="0.25">
      <c r="A8">
        <v>5</v>
      </c>
      <c r="B8" s="80" t="s">
        <v>7</v>
      </c>
      <c r="C8" s="80">
        <v>15000</v>
      </c>
      <c r="D8" s="80"/>
      <c r="E8" s="80"/>
      <c r="F8" s="80"/>
      <c r="H8" s="78" t="s">
        <v>22</v>
      </c>
      <c r="J8">
        <v>0</v>
      </c>
      <c r="K8">
        <v>0</v>
      </c>
      <c r="L8">
        <v>2</v>
      </c>
      <c r="M8">
        <v>3</v>
      </c>
      <c r="N8">
        <v>0</v>
      </c>
      <c r="O8">
        <v>3</v>
      </c>
      <c r="P8">
        <v>3</v>
      </c>
    </row>
    <row r="9" spans="1:16" x14ac:dyDescent="0.25">
      <c r="A9">
        <v>6</v>
      </c>
      <c r="B9" s="80"/>
      <c r="C9" s="80"/>
      <c r="D9" s="80"/>
      <c r="E9" s="80"/>
      <c r="F9" s="80"/>
      <c r="H9" s="81" t="s">
        <v>21</v>
      </c>
      <c r="I9" s="1" t="s">
        <v>2</v>
      </c>
      <c r="J9" s="1" t="s">
        <v>3</v>
      </c>
      <c r="K9" s="1" t="s">
        <v>4</v>
      </c>
      <c r="L9" s="1" t="s">
        <v>5</v>
      </c>
      <c r="M9" s="1" t="s">
        <v>6</v>
      </c>
      <c r="N9" s="82" t="s">
        <v>7</v>
      </c>
      <c r="O9" s="82" t="s">
        <v>34</v>
      </c>
      <c r="P9" s="82" t="s">
        <v>35</v>
      </c>
    </row>
    <row r="10" spans="1:16" x14ac:dyDescent="0.25">
      <c r="A10">
        <v>7</v>
      </c>
      <c r="B10" s="80"/>
      <c r="C10" s="80"/>
      <c r="D10" s="80"/>
      <c r="E10" s="80"/>
      <c r="F10" s="80"/>
      <c r="H10">
        <v>1</v>
      </c>
      <c r="I10">
        <v>1</v>
      </c>
      <c r="J10" t="str">
        <f t="shared" ref="J10:M16" ca="1" si="0">OFFSET($C$3,$H10+J$7,J$8)</f>
        <v>Petra</v>
      </c>
      <c r="K10" t="str">
        <f t="shared" ca="1" si="0"/>
        <v>Rakosničkova</v>
      </c>
      <c r="L10" t="str">
        <f t="shared" ca="1" si="0"/>
        <v>Nádražní 27</v>
      </c>
      <c r="M10" t="str">
        <f t="shared" ca="1" si="0"/>
        <v>Praha 5</v>
      </c>
      <c r="N10">
        <f ca="1">IFERROR(OFFSET($C$3,$H10+N$7,N$8),"")</f>
        <v>15000</v>
      </c>
      <c r="O10" t="str">
        <f ca="1">IF(ISTEXT(OFFSET($C$3,$H10+O$7,O$8)),OFFSET($C$3,$H10+O$7,O$8),"Chyba")</f>
        <v>Smlouva</v>
      </c>
      <c r="P10">
        <f ca="1">IF(ISNUMBER(OFFSET($C$3,$H10+P$7,P$8)),OFFSET($C$3,$H10+P$7,P$8),"Bez částky")</f>
        <v>50000</v>
      </c>
    </row>
    <row r="11" spans="1:16" x14ac:dyDescent="0.25">
      <c r="A11">
        <f>A4</f>
        <v>1</v>
      </c>
      <c r="B11" s="80" t="s">
        <v>0</v>
      </c>
      <c r="C11" s="80" t="s">
        <v>10</v>
      </c>
      <c r="D11" s="80"/>
      <c r="E11" s="80" t="s">
        <v>29</v>
      </c>
      <c r="F11" s="80" t="s">
        <v>32</v>
      </c>
      <c r="H11">
        <f>H10+7</f>
        <v>8</v>
      </c>
      <c r="I11">
        <v>2</v>
      </c>
      <c r="J11" t="str">
        <f t="shared" ca="1" si="0"/>
        <v>Václav</v>
      </c>
      <c r="K11" t="str">
        <f t="shared" ca="1" si="0"/>
        <v>Kostka</v>
      </c>
      <c r="L11" t="str">
        <f t="shared" ca="1" si="0"/>
        <v>Nenalezená</v>
      </c>
      <c r="M11" t="str">
        <f t="shared" ca="1" si="0"/>
        <v>Praha - Krč</v>
      </c>
      <c r="N11">
        <f t="shared" ref="N11:N16" ca="1" si="1">IFERROR(OFFSET($C$3,$H11+N$7,N$8),"")</f>
        <v>14000</v>
      </c>
      <c r="O11" t="str">
        <f t="shared" ref="O11:O16" ca="1" si="2">IF(ISTEXT(OFFSET($C$3,$H11+O$7,O$8)),OFFSET($C$3,$H11+O$7,O$8),"Chyba")</f>
        <v>Zastoupení</v>
      </c>
      <c r="P11">
        <f t="shared" ref="P11:P16" ca="1" si="3">IF(ISNUMBER(OFFSET($C$3,$H11+P$7,P$8)),OFFSET($C$3,$H11+P$7,P$8),"Bez částky")</f>
        <v>20000</v>
      </c>
    </row>
    <row r="12" spans="1:16" x14ac:dyDescent="0.25">
      <c r="A12">
        <f t="shared" ref="A12:A38" si="4">A5</f>
        <v>2</v>
      </c>
      <c r="B12" s="80" t="s">
        <v>4</v>
      </c>
      <c r="C12" s="80" t="s">
        <v>11</v>
      </c>
      <c r="D12" s="80"/>
      <c r="E12" s="80" t="s">
        <v>31</v>
      </c>
      <c r="F12" s="80">
        <v>20000</v>
      </c>
      <c r="H12">
        <f>H11+7</f>
        <v>15</v>
      </c>
      <c r="I12">
        <v>3</v>
      </c>
      <c r="J12" t="str">
        <f t="shared" ca="1" si="0"/>
        <v>Martina</v>
      </c>
      <c r="K12" t="str">
        <f t="shared" ca="1" si="0"/>
        <v>Krychle</v>
      </c>
      <c r="L12" t="str">
        <f t="shared" ca="1" si="0"/>
        <v>Husitská 5</v>
      </c>
      <c r="M12" t="str">
        <f t="shared" ca="1" si="0"/>
        <v>Brno</v>
      </c>
      <c r="N12">
        <f t="shared" ca="1" si="1"/>
        <v>13000</v>
      </c>
      <c r="O12" t="str">
        <f t="shared" ca="1" si="2"/>
        <v>Konzultace</v>
      </c>
      <c r="P12">
        <f t="shared" ca="1" si="3"/>
        <v>50000</v>
      </c>
    </row>
    <row r="13" spans="1:16" x14ac:dyDescent="0.25">
      <c r="A13">
        <f t="shared" si="4"/>
        <v>3</v>
      </c>
      <c r="B13" s="80"/>
      <c r="C13" s="80"/>
      <c r="D13" s="80"/>
      <c r="E13" s="80"/>
      <c r="F13" s="80"/>
      <c r="H13">
        <f t="shared" ref="H13:H16" si="5">H12+7</f>
        <v>22</v>
      </c>
      <c r="I13">
        <v>4</v>
      </c>
      <c r="J13" t="str">
        <f t="shared" ca="1" si="0"/>
        <v>Pepa</v>
      </c>
      <c r="K13" t="str">
        <f t="shared" ca="1" si="0"/>
        <v>Velký</v>
      </c>
      <c r="L13" t="str">
        <f t="shared" ca="1" si="0"/>
        <v>Hlavní 8</v>
      </c>
      <c r="M13" t="str">
        <f t="shared" ca="1" si="0"/>
        <v>Ostrava</v>
      </c>
      <c r="N13" t="str">
        <f t="shared" ca="1" si="1"/>
        <v/>
      </c>
      <c r="O13" t="str">
        <f t="shared" ca="1" si="2"/>
        <v>Konzultace</v>
      </c>
      <c r="P13" t="str">
        <f t="shared" ca="1" si="3"/>
        <v>Bez částky</v>
      </c>
    </row>
    <row r="14" spans="1:16" x14ac:dyDescent="0.25">
      <c r="A14">
        <f t="shared" si="4"/>
        <v>4</v>
      </c>
      <c r="B14" s="80"/>
      <c r="C14" s="80"/>
      <c r="D14" s="80" t="s">
        <v>13</v>
      </c>
      <c r="E14" s="80" t="s">
        <v>16</v>
      </c>
      <c r="F14" s="80" t="s">
        <v>12</v>
      </c>
      <c r="H14">
        <f t="shared" si="5"/>
        <v>29</v>
      </c>
      <c r="I14">
        <v>5</v>
      </c>
      <c r="J14" t="str">
        <f t="shared" ca="1" si="0"/>
        <v>Martina</v>
      </c>
      <c r="K14" t="str">
        <f t="shared" ca="1" si="0"/>
        <v>Krychle</v>
      </c>
      <c r="L14" t="str">
        <f t="shared" ca="1" si="0"/>
        <v>Husitská 8</v>
      </c>
      <c r="M14" t="str">
        <f t="shared" ca="1" si="0"/>
        <v>Brno</v>
      </c>
      <c r="N14">
        <f t="shared" ca="1" si="1"/>
        <v>13000</v>
      </c>
      <c r="O14" t="str">
        <f t="shared" ca="1" si="2"/>
        <v>PPC</v>
      </c>
      <c r="P14">
        <f t="shared" ca="1" si="3"/>
        <v>5777</v>
      </c>
    </row>
    <row r="15" spans="1:16" x14ac:dyDescent="0.25">
      <c r="A15">
        <f t="shared" si="4"/>
        <v>5</v>
      </c>
      <c r="B15" s="80" t="s">
        <v>7</v>
      </c>
      <c r="C15" s="80">
        <v>14000</v>
      </c>
      <c r="D15" s="80"/>
      <c r="E15" s="80"/>
      <c r="F15" s="80"/>
      <c r="H15">
        <f t="shared" si="5"/>
        <v>36</v>
      </c>
      <c r="I15">
        <v>6</v>
      </c>
      <c r="J15" t="str">
        <f t="shared" ca="1" si="0"/>
        <v>Pepa</v>
      </c>
      <c r="K15" t="str">
        <f t="shared" ca="1" si="0"/>
        <v>Válec</v>
      </c>
      <c r="L15" t="str">
        <f t="shared" ca="1" si="0"/>
        <v>Brněnská</v>
      </c>
      <c r="M15" t="str">
        <f t="shared" ca="1" si="0"/>
        <v>Opava</v>
      </c>
      <c r="N15">
        <f t="shared" ca="1" si="1"/>
        <v>12345</v>
      </c>
      <c r="O15" t="str">
        <f t="shared" ca="1" si="2"/>
        <v>Chyba</v>
      </c>
      <c r="P15">
        <f t="shared" ca="1" si="3"/>
        <v>50000</v>
      </c>
    </row>
    <row r="16" spans="1:16" x14ac:dyDescent="0.25">
      <c r="A16">
        <f t="shared" si="4"/>
        <v>6</v>
      </c>
      <c r="B16" s="80"/>
      <c r="C16" s="80"/>
      <c r="D16" s="80"/>
      <c r="E16" s="80"/>
      <c r="F16" s="80"/>
      <c r="H16">
        <f t="shared" si="5"/>
        <v>43</v>
      </c>
      <c r="I16">
        <v>7</v>
      </c>
      <c r="J16">
        <f t="shared" ca="1" si="0"/>
        <v>0</v>
      </c>
      <c r="K16">
        <f t="shared" ca="1" si="0"/>
        <v>0</v>
      </c>
      <c r="L16">
        <f t="shared" ca="1" si="0"/>
        <v>0</v>
      </c>
      <c r="M16">
        <f t="shared" ca="1" si="0"/>
        <v>0</v>
      </c>
      <c r="N16">
        <f t="shared" ca="1" si="1"/>
        <v>0</v>
      </c>
      <c r="O16" t="str">
        <f t="shared" ca="1" si="2"/>
        <v>Chyba</v>
      </c>
      <c r="P16" t="str">
        <f t="shared" ca="1" si="3"/>
        <v>Bez částky</v>
      </c>
    </row>
    <row r="17" spans="1:6" x14ac:dyDescent="0.25">
      <c r="A17">
        <f t="shared" si="4"/>
        <v>7</v>
      </c>
      <c r="B17" s="80"/>
      <c r="C17" s="80"/>
      <c r="D17" s="80"/>
      <c r="E17" s="80"/>
      <c r="F17" s="80"/>
    </row>
    <row r="18" spans="1:6" x14ac:dyDescent="0.25">
      <c r="A18">
        <f t="shared" si="4"/>
        <v>1</v>
      </c>
      <c r="B18" s="80" t="s">
        <v>0</v>
      </c>
      <c r="C18" s="80" t="s">
        <v>14</v>
      </c>
      <c r="D18" s="80"/>
      <c r="E18" s="80" t="s">
        <v>29</v>
      </c>
      <c r="F18" s="80" t="s">
        <v>33</v>
      </c>
    </row>
    <row r="19" spans="1:6" x14ac:dyDescent="0.25">
      <c r="A19">
        <f t="shared" si="4"/>
        <v>2</v>
      </c>
      <c r="B19" s="80" t="s">
        <v>4</v>
      </c>
      <c r="C19" s="80" t="s">
        <v>18</v>
      </c>
      <c r="D19" s="80"/>
      <c r="E19" s="80" t="s">
        <v>31</v>
      </c>
      <c r="F19" s="80">
        <v>50000</v>
      </c>
    </row>
    <row r="20" spans="1:6" x14ac:dyDescent="0.25">
      <c r="A20">
        <f t="shared" si="4"/>
        <v>3</v>
      </c>
      <c r="B20" s="80"/>
      <c r="C20" s="80"/>
      <c r="D20" s="80"/>
      <c r="E20" s="80"/>
      <c r="F20" s="80"/>
    </row>
    <row r="21" spans="1:6" x14ac:dyDescent="0.25">
      <c r="A21">
        <f t="shared" si="4"/>
        <v>4</v>
      </c>
      <c r="B21" s="80"/>
      <c r="C21" s="80"/>
      <c r="D21" s="80" t="s">
        <v>13</v>
      </c>
      <c r="E21" s="80" t="s">
        <v>57</v>
      </c>
      <c r="F21" s="80" t="s">
        <v>15</v>
      </c>
    </row>
    <row r="22" spans="1:6" x14ac:dyDescent="0.25">
      <c r="A22">
        <f t="shared" si="4"/>
        <v>5</v>
      </c>
      <c r="B22" s="80" t="s">
        <v>7</v>
      </c>
      <c r="C22" s="80">
        <v>13000</v>
      </c>
      <c r="D22" s="80"/>
      <c r="E22" s="80"/>
      <c r="F22" s="80"/>
    </row>
    <row r="23" spans="1:6" x14ac:dyDescent="0.25">
      <c r="A23">
        <f t="shared" si="4"/>
        <v>6</v>
      </c>
      <c r="B23" s="80"/>
      <c r="C23" s="80"/>
      <c r="D23" s="80"/>
      <c r="E23" s="80"/>
      <c r="F23" s="80"/>
    </row>
    <row r="24" spans="1:6" x14ac:dyDescent="0.25">
      <c r="A24">
        <f t="shared" si="4"/>
        <v>7</v>
      </c>
      <c r="B24" s="80"/>
      <c r="C24" s="80"/>
      <c r="D24" s="80"/>
      <c r="E24" s="80"/>
      <c r="F24" s="80"/>
    </row>
    <row r="25" spans="1:6" x14ac:dyDescent="0.25">
      <c r="A25">
        <f t="shared" si="4"/>
        <v>1</v>
      </c>
      <c r="B25" s="80" t="s">
        <v>0</v>
      </c>
      <c r="C25" s="80" t="s">
        <v>19</v>
      </c>
      <c r="D25" s="80"/>
      <c r="E25" s="80" t="s">
        <v>29</v>
      </c>
      <c r="F25" s="80" t="s">
        <v>33</v>
      </c>
    </row>
    <row r="26" spans="1:6" x14ac:dyDescent="0.25">
      <c r="A26">
        <f t="shared" si="4"/>
        <v>2</v>
      </c>
      <c r="B26" s="80" t="s">
        <v>4</v>
      </c>
      <c r="C26" s="80" t="s">
        <v>66</v>
      </c>
      <c r="D26" s="80"/>
      <c r="E26" s="80" t="s">
        <v>31</v>
      </c>
      <c r="F26" s="80" t="s">
        <v>59</v>
      </c>
    </row>
    <row r="27" spans="1:6" x14ac:dyDescent="0.25">
      <c r="A27">
        <f t="shared" si="4"/>
        <v>3</v>
      </c>
      <c r="B27" s="80"/>
      <c r="C27" s="80"/>
      <c r="D27" s="80"/>
      <c r="E27" s="80"/>
      <c r="F27" s="80"/>
    </row>
    <row r="28" spans="1:6" x14ac:dyDescent="0.25">
      <c r="A28">
        <f t="shared" si="4"/>
        <v>4</v>
      </c>
      <c r="B28" s="80"/>
      <c r="C28" s="80"/>
      <c r="D28" s="80" t="s">
        <v>13</v>
      </c>
      <c r="E28" s="80" t="s">
        <v>56</v>
      </c>
      <c r="F28" s="80" t="s">
        <v>55</v>
      </c>
    </row>
    <row r="29" spans="1:6" x14ac:dyDescent="0.25">
      <c r="A29">
        <f t="shared" si="4"/>
        <v>5</v>
      </c>
      <c r="B29" s="80" t="s">
        <v>7</v>
      </c>
      <c r="C29" s="80" t="e">
        <f>1/0</f>
        <v>#DIV/0!</v>
      </c>
      <c r="D29" s="80"/>
      <c r="E29" s="80"/>
      <c r="F29" s="80"/>
    </row>
    <row r="30" spans="1:6" x14ac:dyDescent="0.25">
      <c r="A30">
        <f t="shared" si="4"/>
        <v>6</v>
      </c>
      <c r="B30" s="80"/>
      <c r="C30" s="80"/>
      <c r="D30" s="80"/>
      <c r="E30" s="80"/>
      <c r="F30" s="80"/>
    </row>
    <row r="31" spans="1:6" x14ac:dyDescent="0.25">
      <c r="A31">
        <f t="shared" si="4"/>
        <v>7</v>
      </c>
      <c r="B31" s="80"/>
      <c r="C31" s="80"/>
      <c r="D31" s="80"/>
      <c r="E31" s="80"/>
      <c r="F31" s="80"/>
    </row>
    <row r="32" spans="1:6" x14ac:dyDescent="0.25">
      <c r="A32">
        <f t="shared" si="4"/>
        <v>1</v>
      </c>
      <c r="B32" s="80" t="s">
        <v>0</v>
      </c>
      <c r="C32" s="80" t="s">
        <v>14</v>
      </c>
      <c r="D32" s="80"/>
      <c r="E32" s="80" t="s">
        <v>29</v>
      </c>
      <c r="F32" s="80" t="s">
        <v>62</v>
      </c>
    </row>
    <row r="33" spans="1:6" x14ac:dyDescent="0.25">
      <c r="A33">
        <f t="shared" si="4"/>
        <v>2</v>
      </c>
      <c r="B33" s="80" t="s">
        <v>4</v>
      </c>
      <c r="C33" s="80" t="s">
        <v>18</v>
      </c>
      <c r="D33" s="80"/>
      <c r="E33" s="80" t="s">
        <v>31</v>
      </c>
      <c r="F33" s="80">
        <v>5777</v>
      </c>
    </row>
    <row r="34" spans="1:6" x14ac:dyDescent="0.25">
      <c r="A34">
        <f t="shared" si="4"/>
        <v>3</v>
      </c>
      <c r="B34" s="80"/>
      <c r="C34" s="80"/>
      <c r="D34" s="80"/>
      <c r="E34" s="80"/>
      <c r="F34" s="80"/>
    </row>
    <row r="35" spans="1:6" x14ac:dyDescent="0.25">
      <c r="A35">
        <f t="shared" si="4"/>
        <v>4</v>
      </c>
      <c r="B35" s="80"/>
      <c r="C35" s="80"/>
      <c r="D35" s="80" t="s">
        <v>13</v>
      </c>
      <c r="E35" s="80" t="s">
        <v>58</v>
      </c>
      <c r="F35" s="80" t="s">
        <v>15</v>
      </c>
    </row>
    <row r="36" spans="1:6" x14ac:dyDescent="0.25">
      <c r="A36">
        <f t="shared" si="4"/>
        <v>5</v>
      </c>
      <c r="B36" s="80" t="s">
        <v>7</v>
      </c>
      <c r="C36" s="80">
        <v>13000</v>
      </c>
      <c r="D36" s="80"/>
      <c r="E36" s="80"/>
      <c r="F36" s="80"/>
    </row>
    <row r="37" spans="1:6" x14ac:dyDescent="0.25">
      <c r="A37">
        <f t="shared" si="4"/>
        <v>6</v>
      </c>
      <c r="B37" s="80"/>
      <c r="C37" s="80"/>
      <c r="D37" s="80"/>
      <c r="E37" s="80"/>
      <c r="F37" s="80"/>
    </row>
    <row r="38" spans="1:6" x14ac:dyDescent="0.25">
      <c r="A38">
        <f t="shared" si="4"/>
        <v>7</v>
      </c>
      <c r="B38" s="80"/>
      <c r="C38" s="80"/>
      <c r="D38" s="80"/>
      <c r="E38" s="80"/>
      <c r="F38" s="80"/>
    </row>
    <row r="39" spans="1:6" x14ac:dyDescent="0.25">
      <c r="B39" s="80" t="s">
        <v>0</v>
      </c>
      <c r="C39" s="80" t="s">
        <v>19</v>
      </c>
      <c r="D39" s="80"/>
      <c r="E39" s="80" t="s">
        <v>29</v>
      </c>
      <c r="F39" s="80">
        <v>123</v>
      </c>
    </row>
    <row r="40" spans="1:6" x14ac:dyDescent="0.25">
      <c r="B40" s="80" t="s">
        <v>4</v>
      </c>
      <c r="C40" s="80" t="s">
        <v>20</v>
      </c>
      <c r="D40" s="80"/>
      <c r="E40" s="80" t="s">
        <v>31</v>
      </c>
      <c r="F40" s="80">
        <v>50000</v>
      </c>
    </row>
    <row r="41" spans="1:6" x14ac:dyDescent="0.25">
      <c r="B41" s="80"/>
      <c r="C41" s="80"/>
      <c r="D41" s="80"/>
      <c r="E41" s="80"/>
      <c r="F41" s="80"/>
    </row>
    <row r="42" spans="1:6" x14ac:dyDescent="0.25">
      <c r="B42" s="80"/>
      <c r="C42" s="80"/>
      <c r="D42" s="80" t="s">
        <v>13</v>
      </c>
      <c r="E42" s="80" t="s">
        <v>60</v>
      </c>
      <c r="F42" s="80" t="s">
        <v>61</v>
      </c>
    </row>
    <row r="43" spans="1:6" x14ac:dyDescent="0.25">
      <c r="B43" s="80" t="s">
        <v>7</v>
      </c>
      <c r="C43" s="80">
        <v>12345</v>
      </c>
      <c r="D43" s="80"/>
      <c r="E43" s="80"/>
      <c r="F43" s="80"/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M21" sqref="M21"/>
    </sheetView>
  </sheetViews>
  <sheetFormatPr defaultRowHeight="15" x14ac:dyDescent="0.25"/>
  <cols>
    <col min="3" max="3" width="17.140625" customWidth="1"/>
    <col min="4" max="4" width="15.5703125" customWidth="1"/>
    <col min="6" max="6" width="21" customWidth="1"/>
    <col min="7" max="7" width="12.42578125" customWidth="1"/>
    <col min="8" max="8" width="13.42578125" customWidth="1"/>
  </cols>
  <sheetData>
    <row r="1" spans="1:8" ht="23.25" x14ac:dyDescent="0.35">
      <c r="A1" s="101" t="s">
        <v>68</v>
      </c>
      <c r="B1" s="101"/>
      <c r="C1" s="101"/>
      <c r="D1" s="101"/>
      <c r="E1" s="101"/>
      <c r="F1" s="101"/>
      <c r="G1" s="101"/>
      <c r="H1" s="101"/>
    </row>
    <row r="7" spans="1:8" x14ac:dyDescent="0.25">
      <c r="A7" s="82" t="s">
        <v>2</v>
      </c>
      <c r="B7" s="82" t="s">
        <v>3</v>
      </c>
      <c r="C7" s="82" t="s">
        <v>4</v>
      </c>
      <c r="D7" s="82" t="s">
        <v>5</v>
      </c>
      <c r="E7" s="82" t="s">
        <v>6</v>
      </c>
      <c r="F7" s="82" t="s">
        <v>7</v>
      </c>
      <c r="G7" s="82" t="s">
        <v>34</v>
      </c>
      <c r="H7" s="82" t="s">
        <v>35</v>
      </c>
    </row>
    <row r="8" spans="1:8" x14ac:dyDescent="0.25">
      <c r="A8">
        <v>1</v>
      </c>
      <c r="B8" t="s">
        <v>1</v>
      </c>
      <c r="C8" t="s">
        <v>17</v>
      </c>
      <c r="D8" t="s">
        <v>8</v>
      </c>
      <c r="E8" t="s">
        <v>9</v>
      </c>
      <c r="F8">
        <v>15000</v>
      </c>
      <c r="G8" t="s">
        <v>30</v>
      </c>
      <c r="H8">
        <v>50000</v>
      </c>
    </row>
    <row r="9" spans="1:8" x14ac:dyDescent="0.25">
      <c r="A9">
        <v>2</v>
      </c>
      <c r="B9" t="s">
        <v>10</v>
      </c>
      <c r="C9" t="s">
        <v>11</v>
      </c>
      <c r="D9" t="s">
        <v>16</v>
      </c>
      <c r="E9" t="s">
        <v>12</v>
      </c>
      <c r="F9">
        <v>14000</v>
      </c>
      <c r="G9" t="s">
        <v>32</v>
      </c>
      <c r="H9">
        <v>20000</v>
      </c>
    </row>
    <row r="10" spans="1:8" x14ac:dyDescent="0.25">
      <c r="A10">
        <v>3</v>
      </c>
      <c r="B10" t="s">
        <v>14</v>
      </c>
      <c r="C10" t="s">
        <v>18</v>
      </c>
      <c r="D10" t="s">
        <v>57</v>
      </c>
      <c r="E10" t="s">
        <v>15</v>
      </c>
      <c r="F10">
        <v>13000</v>
      </c>
      <c r="G10" t="s">
        <v>33</v>
      </c>
      <c r="H10">
        <v>50000</v>
      </c>
    </row>
    <row r="11" spans="1:8" x14ac:dyDescent="0.25">
      <c r="A11">
        <v>4</v>
      </c>
      <c r="B11" t="s">
        <v>19</v>
      </c>
      <c r="C11" s="80" t="s">
        <v>66</v>
      </c>
      <c r="D11" t="s">
        <v>56</v>
      </c>
      <c r="E11" t="s">
        <v>55</v>
      </c>
      <c r="F11" t="s">
        <v>28</v>
      </c>
      <c r="G11" t="s">
        <v>33</v>
      </c>
      <c r="H11" t="s">
        <v>67</v>
      </c>
    </row>
    <row r="12" spans="1:8" x14ac:dyDescent="0.25">
      <c r="A12">
        <v>5</v>
      </c>
      <c r="B12" t="s">
        <v>14</v>
      </c>
      <c r="C12" t="s">
        <v>18</v>
      </c>
      <c r="D12" t="s">
        <v>58</v>
      </c>
      <c r="E12" t="s">
        <v>15</v>
      </c>
      <c r="F12">
        <v>13000</v>
      </c>
      <c r="G12" t="s">
        <v>62</v>
      </c>
      <c r="H12">
        <v>5777</v>
      </c>
    </row>
    <row r="13" spans="1:8" x14ac:dyDescent="0.25">
      <c r="A13">
        <v>6</v>
      </c>
      <c r="B13" t="s">
        <v>19</v>
      </c>
      <c r="C13" t="s">
        <v>20</v>
      </c>
      <c r="D13" t="s">
        <v>60</v>
      </c>
      <c r="E13" t="s">
        <v>61</v>
      </c>
      <c r="F13">
        <v>12345</v>
      </c>
      <c r="G13" t="s">
        <v>27</v>
      </c>
      <c r="H13">
        <v>50000</v>
      </c>
    </row>
  </sheetData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4" sqref="A4"/>
    </sheetView>
  </sheetViews>
  <sheetFormatPr defaultRowHeight="15" x14ac:dyDescent="0.25"/>
  <cols>
    <col min="3" max="3" width="17.140625" customWidth="1"/>
    <col min="4" max="4" width="15.5703125" customWidth="1"/>
    <col min="6" max="6" width="21" customWidth="1"/>
    <col min="7" max="7" width="12.42578125" customWidth="1"/>
    <col min="8" max="8" width="13.42578125" hidden="1" customWidth="1"/>
  </cols>
  <sheetData>
    <row r="1" spans="1:8" ht="23.25" x14ac:dyDescent="0.35">
      <c r="A1" s="101" t="s">
        <v>68</v>
      </c>
      <c r="B1" s="101"/>
      <c r="C1" s="101"/>
      <c r="D1" s="101"/>
      <c r="E1" s="101"/>
      <c r="F1" s="101"/>
      <c r="G1" s="101"/>
      <c r="H1" s="101"/>
    </row>
    <row r="3" spans="1:8" x14ac:dyDescent="0.25">
      <c r="A3" t="s">
        <v>69</v>
      </c>
    </row>
    <row r="7" spans="1:8" x14ac:dyDescent="0.25">
      <c r="A7" s="82" t="s">
        <v>2</v>
      </c>
      <c r="B7" s="82" t="s">
        <v>3</v>
      </c>
      <c r="C7" s="82" t="s">
        <v>4</v>
      </c>
      <c r="D7" s="82" t="s">
        <v>5</v>
      </c>
      <c r="E7" s="82" t="s">
        <v>6</v>
      </c>
      <c r="F7" s="82" t="s">
        <v>7</v>
      </c>
      <c r="G7" s="82" t="s">
        <v>34</v>
      </c>
      <c r="H7" s="82" t="s">
        <v>35</v>
      </c>
    </row>
    <row r="8" spans="1:8" x14ac:dyDescent="0.25">
      <c r="A8">
        <v>1</v>
      </c>
      <c r="B8" t="s">
        <v>1</v>
      </c>
      <c r="C8" t="s">
        <v>17</v>
      </c>
      <c r="D8" t="s">
        <v>8</v>
      </c>
      <c r="E8" t="s">
        <v>9</v>
      </c>
      <c r="F8">
        <v>15000</v>
      </c>
      <c r="G8" t="s">
        <v>30</v>
      </c>
      <c r="H8">
        <v>50000</v>
      </c>
    </row>
    <row r="9" spans="1:8" x14ac:dyDescent="0.25">
      <c r="A9">
        <v>2</v>
      </c>
      <c r="B9" t="s">
        <v>10</v>
      </c>
      <c r="C9" t="s">
        <v>11</v>
      </c>
      <c r="D9" t="s">
        <v>16</v>
      </c>
      <c r="E9" t="s">
        <v>12</v>
      </c>
      <c r="F9">
        <v>14000</v>
      </c>
      <c r="G9" t="s">
        <v>32</v>
      </c>
      <c r="H9">
        <v>20000</v>
      </c>
    </row>
    <row r="10" spans="1:8" x14ac:dyDescent="0.25">
      <c r="A10">
        <v>3</v>
      </c>
      <c r="B10" t="s">
        <v>14</v>
      </c>
      <c r="C10" t="s">
        <v>18</v>
      </c>
      <c r="D10" t="s">
        <v>57</v>
      </c>
      <c r="E10" t="s">
        <v>15</v>
      </c>
      <c r="F10">
        <v>13000</v>
      </c>
      <c r="G10" t="s">
        <v>33</v>
      </c>
      <c r="H10">
        <v>50000</v>
      </c>
    </row>
    <row r="11" spans="1:8" x14ac:dyDescent="0.25">
      <c r="A11">
        <v>4</v>
      </c>
      <c r="B11" t="s">
        <v>19</v>
      </c>
      <c r="C11" s="80" t="s">
        <v>66</v>
      </c>
      <c r="D11" t="s">
        <v>56</v>
      </c>
      <c r="E11" t="s">
        <v>55</v>
      </c>
      <c r="F11" t="s">
        <v>28</v>
      </c>
      <c r="G11" t="s">
        <v>33</v>
      </c>
      <c r="H11" t="s">
        <v>67</v>
      </c>
    </row>
    <row r="12" spans="1:8" x14ac:dyDescent="0.25">
      <c r="A12">
        <v>5</v>
      </c>
      <c r="B12" t="s">
        <v>14</v>
      </c>
      <c r="C12" t="s">
        <v>18</v>
      </c>
      <c r="D12" t="s">
        <v>58</v>
      </c>
      <c r="E12" t="s">
        <v>15</v>
      </c>
      <c r="F12">
        <v>13000</v>
      </c>
      <c r="G12" t="s">
        <v>62</v>
      </c>
      <c r="H12">
        <v>5777</v>
      </c>
    </row>
    <row r="13" spans="1:8" x14ac:dyDescent="0.25">
      <c r="A13">
        <v>6</v>
      </c>
      <c r="B13" t="s">
        <v>19</v>
      </c>
      <c r="C13" t="s">
        <v>20</v>
      </c>
      <c r="D13" t="s">
        <v>60</v>
      </c>
      <c r="E13" t="s">
        <v>61</v>
      </c>
      <c r="F13">
        <v>12345</v>
      </c>
      <c r="G13" t="s">
        <v>27</v>
      </c>
      <c r="H13">
        <v>50000</v>
      </c>
    </row>
  </sheetData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25"/>
  <sheetViews>
    <sheetView workbookViewId="0">
      <selection activeCell="H19" sqref="H19"/>
    </sheetView>
  </sheetViews>
  <sheetFormatPr defaultRowHeight="15" x14ac:dyDescent="0.25"/>
  <cols>
    <col min="1" max="1" width="15.7109375" bestFit="1" customWidth="1"/>
    <col min="2" max="2" width="15.28515625" bestFit="1" customWidth="1"/>
    <col min="3" max="3" width="17.140625" customWidth="1"/>
    <col min="4" max="4" width="15.7109375" customWidth="1"/>
    <col min="5" max="5" width="10.5703125" customWidth="1"/>
    <col min="6" max="6" width="21" customWidth="1"/>
    <col min="7" max="9" width="15.7109375" customWidth="1"/>
  </cols>
  <sheetData>
    <row r="1" spans="1:8" ht="23.25" x14ac:dyDescent="0.35">
      <c r="A1" s="101" t="s">
        <v>68</v>
      </c>
      <c r="B1" s="101"/>
      <c r="C1" s="101"/>
      <c r="D1" s="101"/>
      <c r="E1" s="101"/>
      <c r="F1" s="101"/>
      <c r="G1" s="101"/>
      <c r="H1" s="101"/>
    </row>
    <row r="3" spans="1:8" x14ac:dyDescent="0.25">
      <c r="A3" t="s">
        <v>69</v>
      </c>
    </row>
    <row r="7" spans="1:8" x14ac:dyDescent="0.25">
      <c r="A7" s="82" t="s">
        <v>2</v>
      </c>
      <c r="B7" s="82" t="s">
        <v>3</v>
      </c>
      <c r="C7" s="82" t="s">
        <v>4</v>
      </c>
      <c r="D7" s="82" t="s">
        <v>5</v>
      </c>
      <c r="E7" s="82" t="s">
        <v>6</v>
      </c>
      <c r="F7" s="82" t="s">
        <v>7</v>
      </c>
      <c r="G7" s="82" t="s">
        <v>34</v>
      </c>
      <c r="H7" s="82" t="s">
        <v>35</v>
      </c>
    </row>
    <row r="8" spans="1:8" x14ac:dyDescent="0.25">
      <c r="A8">
        <v>1</v>
      </c>
      <c r="B8" t="s">
        <v>1</v>
      </c>
      <c r="C8" t="s">
        <v>17</v>
      </c>
      <c r="D8" t="s">
        <v>8</v>
      </c>
      <c r="E8" t="s">
        <v>9</v>
      </c>
      <c r="F8">
        <v>15000</v>
      </c>
      <c r="G8" t="s">
        <v>30</v>
      </c>
      <c r="H8">
        <v>50000</v>
      </c>
    </row>
    <row r="9" spans="1:8" x14ac:dyDescent="0.25">
      <c r="A9">
        <v>2</v>
      </c>
      <c r="B9" t="s">
        <v>10</v>
      </c>
      <c r="C9" t="s">
        <v>11</v>
      </c>
      <c r="D9" t="s">
        <v>16</v>
      </c>
      <c r="E9" t="s">
        <v>12</v>
      </c>
      <c r="F9">
        <v>14000</v>
      </c>
      <c r="G9" t="s">
        <v>32</v>
      </c>
      <c r="H9">
        <v>20000</v>
      </c>
    </row>
    <row r="10" spans="1:8" x14ac:dyDescent="0.25">
      <c r="A10">
        <v>3</v>
      </c>
      <c r="B10" t="s">
        <v>14</v>
      </c>
      <c r="C10" t="s">
        <v>18</v>
      </c>
      <c r="D10" t="s">
        <v>57</v>
      </c>
      <c r="E10" t="s">
        <v>15</v>
      </c>
      <c r="F10">
        <v>13000</v>
      </c>
      <c r="G10" t="s">
        <v>33</v>
      </c>
      <c r="H10">
        <v>50000</v>
      </c>
    </row>
    <row r="11" spans="1:8" x14ac:dyDescent="0.25">
      <c r="A11">
        <v>4</v>
      </c>
      <c r="B11" t="s">
        <v>19</v>
      </c>
      <c r="C11" s="80" t="s">
        <v>66</v>
      </c>
      <c r="D11" t="s">
        <v>56</v>
      </c>
      <c r="E11" t="s">
        <v>55</v>
      </c>
      <c r="F11" t="s">
        <v>28</v>
      </c>
      <c r="G11" t="s">
        <v>33</v>
      </c>
      <c r="H11" t="s">
        <v>67</v>
      </c>
    </row>
    <row r="12" spans="1:8" x14ac:dyDescent="0.25">
      <c r="A12">
        <v>5</v>
      </c>
      <c r="B12" t="s">
        <v>14</v>
      </c>
      <c r="C12" t="s">
        <v>18</v>
      </c>
      <c r="D12" t="s">
        <v>58</v>
      </c>
      <c r="E12" t="s">
        <v>15</v>
      </c>
      <c r="F12">
        <v>13000</v>
      </c>
      <c r="G12" t="s">
        <v>62</v>
      </c>
      <c r="H12">
        <v>5777</v>
      </c>
    </row>
    <row r="13" spans="1:8" x14ac:dyDescent="0.25">
      <c r="A13">
        <v>6</v>
      </c>
      <c r="B13" t="s">
        <v>19</v>
      </c>
      <c r="C13" t="s">
        <v>20</v>
      </c>
      <c r="D13" t="s">
        <v>60</v>
      </c>
      <c r="E13" t="s">
        <v>61</v>
      </c>
      <c r="F13">
        <v>12345</v>
      </c>
      <c r="G13" t="s">
        <v>27</v>
      </c>
      <c r="H13">
        <v>50000</v>
      </c>
    </row>
    <row r="19" spans="1:16" x14ac:dyDescent="0.25">
      <c r="A19" s="83" t="s">
        <v>70</v>
      </c>
      <c r="B19" t="s">
        <v>72</v>
      </c>
      <c r="D19" s="83" t="s">
        <v>70</v>
      </c>
      <c r="E19" t="s">
        <v>73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x14ac:dyDescent="0.25">
      <c r="A20" s="84">
        <v>5777</v>
      </c>
      <c r="B20" s="85">
        <v>1</v>
      </c>
      <c r="D20" s="86" t="s">
        <v>27</v>
      </c>
      <c r="E20" s="87">
        <v>1</v>
      </c>
    </row>
    <row r="21" spans="1:16" x14ac:dyDescent="0.25">
      <c r="A21" s="84">
        <v>20000</v>
      </c>
      <c r="B21" s="85">
        <v>1</v>
      </c>
      <c r="D21" s="84" t="s">
        <v>33</v>
      </c>
      <c r="E21" s="85">
        <v>2</v>
      </c>
    </row>
    <row r="22" spans="1:16" x14ac:dyDescent="0.25">
      <c r="A22" s="84">
        <v>50000</v>
      </c>
      <c r="B22" s="85">
        <v>3</v>
      </c>
      <c r="D22" s="84" t="s">
        <v>62</v>
      </c>
      <c r="E22" s="85">
        <v>1</v>
      </c>
    </row>
    <row r="23" spans="1:16" x14ac:dyDescent="0.25">
      <c r="A23" s="86" t="s">
        <v>67</v>
      </c>
      <c r="B23" s="87">
        <v>1</v>
      </c>
      <c r="D23" s="84" t="s">
        <v>30</v>
      </c>
      <c r="E23" s="85">
        <v>1</v>
      </c>
    </row>
    <row r="24" spans="1:16" x14ac:dyDescent="0.25">
      <c r="A24" s="84" t="s">
        <v>71</v>
      </c>
      <c r="B24" s="85">
        <v>6</v>
      </c>
      <c r="D24" s="84" t="s">
        <v>32</v>
      </c>
      <c r="E24" s="85">
        <v>1</v>
      </c>
    </row>
    <row r="25" spans="1:16" x14ac:dyDescent="0.25">
      <c r="D25" s="84" t="s">
        <v>71</v>
      </c>
      <c r="E25" s="85">
        <v>6</v>
      </c>
    </row>
  </sheetData>
  <mergeCells count="1">
    <mergeCell ref="A1:H1"/>
  </mergeCell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Úvod</vt:lpstr>
      <vt:lpstr>Data - ukázka</vt:lpstr>
      <vt:lpstr>Data POSUN</vt:lpstr>
      <vt:lpstr>Data Ošetření dat</vt:lpstr>
      <vt:lpstr>Data systém Ošetření dat (2)</vt:lpstr>
      <vt:lpstr>Data systém - hodnoty</vt:lpstr>
      <vt:lpstr>Data - do csv</vt:lpstr>
      <vt:lpstr>Tip- chyby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cp:lastPrinted>2017-08-07T13:03:15Z</cp:lastPrinted>
  <dcterms:created xsi:type="dcterms:W3CDTF">2017-08-07T12:45:12Z</dcterms:created>
  <dcterms:modified xsi:type="dcterms:W3CDTF">2017-10-14T04:46:02Z</dcterms:modified>
</cp:coreProperties>
</file>